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Default Extension="sigs" ContentType="application/vnd.openxmlformats-package.digital-signature-origin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_xmlsignatures/sig1.xml" ContentType="application/vnd.openxmlformats-package.digital-signature-xmlsignatur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digital-signature/origin" Target="_xmlsignatures/origin.sigs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8850" windowWidth="12120" windowHeight="8685" tabRatio="609" activeTab="2"/>
  </bookViews>
  <sheets>
    <sheet name="Bang CDKT" sheetId="21" r:id="rId1"/>
    <sheet name="LCTT" sheetId="82" r:id="rId2"/>
    <sheet name="KQHDSX" sheetId="24" r:id="rId3"/>
    <sheet name="TM 2" sheetId="76" r:id="rId4"/>
    <sheet name="TM" sheetId="23" r:id="rId5"/>
    <sheet name="1" sheetId="106" r:id="rId6"/>
    <sheet name="2" sheetId="108" r:id="rId7"/>
    <sheet name="3" sheetId="107" r:id="rId8"/>
    <sheet name="00000000" sheetId="41" state="veryHidden" r:id="rId9"/>
    <sheet name="10000000" sheetId="42" state="veryHidden" r:id="rId10"/>
    <sheet name="20000000" sheetId="43" state="veryHidden" r:id="rId11"/>
    <sheet name="30000000" sheetId="44" state="veryHidden" r:id="rId12"/>
    <sheet name="40000000" sheetId="45" state="veryHidden" r:id="rId13"/>
    <sheet name="50000000" sheetId="46" state="veryHidden" r:id="rId14"/>
    <sheet name="60000000" sheetId="47" state="veryHidden" r:id="rId15"/>
    <sheet name="70000000" sheetId="48" state="veryHidden" r:id="rId16"/>
    <sheet name="80000000" sheetId="49" state="veryHidden" r:id="rId17"/>
    <sheet name="90000000" sheetId="50" state="veryHidden" r:id="rId18"/>
    <sheet name="a0000000" sheetId="51" state="veryHidden" r:id="rId19"/>
    <sheet name="b0000000" sheetId="52" state="veryHidden" r:id="rId20"/>
    <sheet name="c0000000" sheetId="53" state="veryHidden" r:id="rId21"/>
    <sheet name="d0000000" sheetId="54" state="veryHidden" r:id="rId22"/>
    <sheet name="e0000000" sheetId="55" state="veryHidden" r:id="rId23"/>
    <sheet name="f0000000" sheetId="56" state="veryHidden" r:id="rId24"/>
    <sheet name="g0000000" sheetId="57" state="veryHidden" r:id="rId25"/>
    <sheet name="h0000000" sheetId="58" state="veryHidden" r:id="rId26"/>
    <sheet name="i0000000" sheetId="59" state="veryHidden" r:id="rId27"/>
  </sheets>
  <externalReferences>
    <externalReference r:id="rId28"/>
    <externalReference r:id="rId29"/>
  </externalReferences>
  <definedNames>
    <definedName name="a">IF([1]m!$D1=1,"Néi",IF([1]m!$D1=2,"Ngo¹i",IF([1]m!$D1=3,"FH",IF([1]m!$D1=4,"SNG",""))))</definedName>
    <definedName name="aa">#REF!</definedName>
    <definedName name="b">IF([1]m!$D1=1,[1]m!E1,IF([1]m!$D1=2,[1]m!F1,IF([1]m!$D1=3,[1]m!G1,IF([1]m!$D1=4,[1]m!H1,0))))</definedName>
    <definedName name="bb">#REF!</definedName>
    <definedName name="cc">#REF!</definedName>
    <definedName name="_xlnm.Print_Titles" localSheetId="3">'TM 2'!#REF!</definedName>
    <definedName name="Z_3AC12061_66A2_11D8_93C5_000102640D10_.wvu.PrintTitles" localSheetId="0" hidden="1">'Bang CDKT'!$7:$7</definedName>
    <definedName name="Z_BDEA0E8C_FE60_46CC_9D3B_D8EC707CDC49_.wvu.PrintTitles" localSheetId="0" hidden="1">'Bang CDKT'!$7:$7</definedName>
  </definedNames>
  <calcPr calcId="125725"/>
  <customWorkbookViews>
    <customWorkbookView name="VanThi - Personal View" guid="{BDEA0E8C-FE60-46CC-9D3B-D8EC707CDC49}" mergeInterval="0" personalView="1" maximized="1" windowWidth="796" windowHeight="438" tabRatio="602" activeSheetId="15"/>
    <customWorkbookView name="hung - Personal View" guid="{3AC12061-66A2-11D8-93C5-000102640D10}" mergeInterval="0" personalView="1" maximized="1" windowWidth="796" windowHeight="435" tabRatio="602" activeSheetId="15"/>
  </customWorkbookViews>
</workbook>
</file>

<file path=xl/calcChain.xml><?xml version="1.0" encoding="utf-8"?>
<calcChain xmlns="http://schemas.openxmlformats.org/spreadsheetml/2006/main">
  <c r="D26" i="24"/>
  <c r="D25"/>
  <c r="D27"/>
  <c r="D23"/>
  <c r="D22"/>
  <c r="D21"/>
  <c r="D20"/>
  <c r="D19"/>
  <c r="D18"/>
  <c r="D24" s="1"/>
  <c r="D28" s="1"/>
  <c r="D31" s="1"/>
  <c r="D32" s="1"/>
  <c r="D17"/>
  <c r="D16"/>
  <c r="D15"/>
  <c r="D14"/>
  <c r="C48" i="82"/>
  <c r="E115" i="21"/>
  <c r="C46" i="76"/>
  <c r="C45"/>
  <c r="G40" i="24"/>
  <c r="E158" i="21"/>
  <c r="E157"/>
  <c r="E156"/>
  <c r="E155"/>
  <c r="D160"/>
  <c r="D162"/>
  <c r="D163"/>
  <c r="D161"/>
  <c r="D154"/>
  <c r="B206" s="1"/>
  <c r="E160"/>
  <c r="E161"/>
  <c r="E162"/>
  <c r="E163"/>
  <c r="B191"/>
  <c r="B190"/>
  <c r="B194" s="1"/>
  <c r="B192"/>
  <c r="B182"/>
  <c r="B183" s="1"/>
  <c r="B180"/>
  <c r="B181" s="1"/>
  <c r="B184"/>
  <c r="B185" s="1"/>
  <c r="G36" i="24"/>
  <c r="G37"/>
  <c r="D147" i="21"/>
  <c r="C188"/>
  <c r="C186"/>
  <c r="C178"/>
  <c r="C177"/>
  <c r="C175"/>
  <c r="C174"/>
  <c r="E143"/>
  <c r="E145"/>
  <c r="E147"/>
  <c r="E149"/>
  <c r="D165"/>
  <c r="D152"/>
  <c r="D155" s="1"/>
  <c r="C53" i="82"/>
  <c r="E165" i="21"/>
  <c r="D143"/>
  <c r="B174"/>
  <c r="B198"/>
  <c r="D145"/>
  <c r="B205"/>
  <c r="D159"/>
  <c r="D157"/>
  <c r="D153"/>
  <c r="B200" s="1"/>
  <c r="C47" i="82"/>
  <c r="B197" i="21"/>
  <c r="B196"/>
  <c r="B175"/>
  <c r="B202"/>
  <c r="D149"/>
  <c r="D156"/>
  <c r="B177"/>
  <c r="D115"/>
  <c r="B178"/>
  <c r="H37" i="24" l="1"/>
  <c r="B193" i="21"/>
  <c r="B189" s="1"/>
  <c r="B186"/>
  <c r="B201"/>
  <c r="B188"/>
  <c r="D158"/>
  <c r="B204"/>
</calcChain>
</file>

<file path=xl/sharedStrings.xml><?xml version="1.0" encoding="utf-8"?>
<sst xmlns="http://schemas.openxmlformats.org/spreadsheetml/2006/main" count="1005" uniqueCount="887">
  <si>
    <t>Ph©n tÝch mét sè chØ tiªu tµi chÝnh Quý I/2010</t>
  </si>
  <si>
    <t xml:space="preserve"> - Gi¸ trÞ cßn l¹i, chi phÝ nh­îng b¸n, thanh lý cña B§S ®Çu t­ ®· b¸n</t>
  </si>
  <si>
    <t>1 Tû suÊt lîi nhuËn/ doanh thu</t>
  </si>
  <si>
    <t>2 Tû suÊt lîi nhuËn/ tæng tµi s¶n</t>
  </si>
  <si>
    <t>Phßng kÕ to¸n th«ng kª</t>
  </si>
  <si>
    <t>ChØ tÝnh VËt t­ + c«ng cô dông cô</t>
  </si>
  <si>
    <t xml:space="preserve"> - §Çu t­ cæ phiÕu</t>
  </si>
  <si>
    <t>Ph©n tÝch kh¶ n¨ng sinh lêi</t>
  </si>
  <si>
    <t>ph©n tÝch kh¶ n¨ng Qlý TS¶n</t>
  </si>
  <si>
    <t>0 1</t>
  </si>
  <si>
    <t xml:space="preserve"> </t>
  </si>
  <si>
    <t xml:space="preserve">Tæng sè tiÒn thuª tèi thiÓu trong t­¬ng lai cña h/®ång thuª h/®éng </t>
  </si>
  <si>
    <t xml:space="preserve"> + Doanh thu cung cÊp dÞch vô</t>
  </si>
  <si>
    <t xml:space="preserve"> + ChiÕt khÊu th­¬ng m¹i</t>
  </si>
  <si>
    <t xml:space="preserve"> + Gi¶m gi¸ hµng b¸n</t>
  </si>
  <si>
    <t>6- Th«ng tin vÒ ho¹t ®éng liªn tôc</t>
  </si>
  <si>
    <t>Cuèi n¨m</t>
  </si>
  <si>
    <t xml:space="preserve"> - L·i b¸n ngo¹i tÖ</t>
  </si>
  <si>
    <t xml:space="preserve"> - L·i b¸n hµng tr¶ chËm</t>
  </si>
  <si>
    <t>sè</t>
  </si>
  <si>
    <t>7-Nh÷ng th«ng tin kh¸c:</t>
  </si>
  <si>
    <t xml:space="preserve">     Cuèi n¨m 2012 c«ng ty ®ang vay dµi h¹n 120.852.135.433  ®ång , trong ®ã cã 35.810.000.000 ®ång vay dµi</t>
  </si>
  <si>
    <t xml:space="preserve"> - TS thuÕ TN ho·n l¹i ph¶i tr¶ ph¸t sinh tõ c¸c kho¶n CL t¹m thêi chÞu thuÕ</t>
  </si>
  <si>
    <t xml:space="preserve"> (Hht= TS ng¾n h¹n /Nî Ng¾n h¹n ) .Møc ®é an toµn &gt; 1 lµ tèt</t>
  </si>
  <si>
    <t xml:space="preserve">  2- HÖ sè kh¶ n¨ng thanh to¸n nhanh</t>
  </si>
  <si>
    <t>T-T</t>
  </si>
  <si>
    <t>Ng©n s¸ch</t>
  </si>
  <si>
    <t>bæ xung</t>
  </si>
  <si>
    <t>kh¸c</t>
  </si>
  <si>
    <t>PL+MT</t>
  </si>
  <si>
    <t xml:space="preserve">vay </t>
  </si>
  <si>
    <t xml:space="preserve"> - ChuyÓn sang B§S ®Çu t­</t>
  </si>
  <si>
    <t xml:space="preserve"> - Thanh lý </t>
  </si>
  <si>
    <t xml:space="preserve">                     - ThiÕt bÞ c«ng t¸c</t>
  </si>
  <si>
    <t xml:space="preserve"> - </t>
  </si>
  <si>
    <t xml:space="preserve"> - Thanh lý</t>
  </si>
  <si>
    <t xml:space="preserve"> - TS t¨ng theo BB kiÓm to¸n §L AASC 2008</t>
  </si>
  <si>
    <t xml:space="preserve"> - Do SCL TS hÕt khÊu hao</t>
  </si>
  <si>
    <t xml:space="preserve"> - CT trång rõng hoµn nguyªn m«I tr­êng</t>
  </si>
  <si>
    <t xml:space="preserve"> -  Hao mßn TSC§ nguån PLCC </t>
  </si>
  <si>
    <t xml:space="preserve"> - Gi¶m do lu©n chuyÓn nhãm</t>
  </si>
  <si>
    <t xml:space="preserve"> - T¨ng lu©n chuyÓn nhãm</t>
  </si>
  <si>
    <t xml:space="preserve"> - T¨ng do lu©n chuyÓn nhãm</t>
  </si>
  <si>
    <t xml:space="preserve"> - N/b¸n cho Cty Than Hßn Gai</t>
  </si>
  <si>
    <t xml:space="preserve"> - Gi¶m do nh­îng b¸n </t>
  </si>
  <si>
    <t xml:space="preserve">           Chi phÝ kh¸c ( 811 )</t>
  </si>
  <si>
    <t xml:space="preserve">           KhÊu hao TSC§ PV ¨n CN ( 338 )</t>
  </si>
  <si>
    <t xml:space="preserve">  3- HÖ sè kh¶ n¨ng thanh to¸n nî dµi h¹n</t>
  </si>
  <si>
    <t>III/</t>
  </si>
  <si>
    <t>kho¶n t­¬ng ®­¬ng tiÒn</t>
  </si>
  <si>
    <t xml:space="preserve"> - Sè tiÒn vµ c¸c kho¶n t­¬ng ®­¬ng tiÒn thùc cã trong c«ng ty con hoÆc</t>
  </si>
  <si>
    <t xml:space="preserve"> - §Çu t­ cæ tr¸i phiÕu</t>
  </si>
  <si>
    <t xml:space="preserve"> - Cho vay dµi h¹n</t>
  </si>
  <si>
    <t>V09</t>
  </si>
  <si>
    <t>V10</t>
  </si>
  <si>
    <t>V11</t>
  </si>
  <si>
    <t>V12</t>
  </si>
  <si>
    <t>V13</t>
  </si>
  <si>
    <t>V14</t>
  </si>
  <si>
    <t>V21</t>
  </si>
  <si>
    <t>V15</t>
  </si>
  <si>
    <t>V16</t>
  </si>
  <si>
    <t>V02</t>
  </si>
  <si>
    <t>V01</t>
  </si>
  <si>
    <t>V05</t>
  </si>
  <si>
    <t>V06</t>
  </si>
  <si>
    <t>V04</t>
  </si>
  <si>
    <t>V08</t>
  </si>
  <si>
    <t xml:space="preserve"> - L·i chªnh lÖch tû gi¸ ch­a thùc hiÖn</t>
  </si>
  <si>
    <t xml:space="preserve"> - Chi phÝ kinh doanh bÊt ®éng s¶n ®Çu t­</t>
  </si>
  <si>
    <t xml:space="preserve"> - Hao hôt, mÊt m¸t hanhg tån kho</t>
  </si>
  <si>
    <t xml:space="preserve"> - C¸c kho¶n chi phÝ vuît møc b×nh th­êng</t>
  </si>
  <si>
    <t xml:space="preserve"> - Doanh thu ho¹t ®éng tµi chÝnh kh¸c</t>
  </si>
  <si>
    <t xml:space="preserve"> - Sè d­ BQ TK 131</t>
  </si>
  <si>
    <t xml:space="preserve"> - Sè d­ BQ TK 331</t>
  </si>
  <si>
    <t xml:space="preserve"> -   </t>
  </si>
  <si>
    <t xml:space="preserve">   V - Th«ng tin bæ sung cho c¸c kho¶n môc tr×nh bµy trong B¶ng c©n ®èi kÕ to¸n</t>
  </si>
  <si>
    <t xml:space="preserve">    + Gi¸ b¸n b×nh qu©n trong kú</t>
  </si>
  <si>
    <t xml:space="preserve">    + Gi¸ thµnh TT b×nh qu©n cã l·I vay trong kú</t>
  </si>
  <si>
    <t xml:space="preserve"> - §iÒu chØnh CP TTNDN cña c¸c n¨m tr­íc vµo CPTTN hiÖn hµnh n¨m nay</t>
  </si>
  <si>
    <t xml:space="preserve"> - Tæng chi phÝ thuÕ TNDN hiÖn hµnh</t>
  </si>
  <si>
    <t>IX - Nh÷ng th«ng tin kh¸c:</t>
  </si>
  <si>
    <t xml:space="preserve"> - Tû suÊt quay vßng nî ph¶i thu (Tæng nî 131/d­ BQ 131)</t>
  </si>
  <si>
    <r>
      <t xml:space="preserve">    </t>
    </r>
    <r>
      <rPr>
        <i/>
        <sz val="12"/>
        <rFont val=".vntime"/>
        <family val="2"/>
      </rPr>
      <t xml:space="preserve"> + §é dµi kú lu©n chuyÓn ph¶i thu (Ngµy)</t>
    </r>
  </si>
  <si>
    <t>II</t>
  </si>
  <si>
    <t>I</t>
  </si>
  <si>
    <t xml:space="preserve">II Tû suÊt sinh lêi - Lîi nhuËn </t>
  </si>
  <si>
    <t xml:space="preserve">Doanh thu </t>
  </si>
  <si>
    <t xml:space="preserve">I Lîi nhuËn </t>
  </si>
  <si>
    <t>Th«ng tin bæ sung cho c¸c kho¶n môc tr×nh bµy trong BC l­u chuyÓn tiÒn tÖ</t>
  </si>
  <si>
    <t xml:space="preserve"> c¸c kho¶n tiÒn do DN n¾m gi÷ nh­ng kh«ng ®­îc sö dông</t>
  </si>
  <si>
    <t>qua nghiÖp vô cho thuª tµi chÝnh</t>
  </si>
  <si>
    <t xml:space="preserve"> (Hn=(TiÒn+ §T­ NH)/Nî Ng¾n h¹n )).Møc ®é an toµn &gt;1</t>
  </si>
  <si>
    <t xml:space="preserve">Tæng céng </t>
  </si>
  <si>
    <t xml:space="preserve"> - Mua doanh nghiÖp th«ng qua ph¸t hµnh cæ phiÕu</t>
  </si>
  <si>
    <t xml:space="preserve">Mua TS b»ng c¸ch nhËn c¸c kho¶n nî liªn quan trùc tiÕp ho¨c th«ng </t>
  </si>
  <si>
    <t>Quý I  n¨m 2010</t>
  </si>
  <si>
    <t>lµ tiÒn vµ c¸c kho¶n t­¬ng ®­¬ng tiÒn trong cty con hoÆc ®¬n vÞ</t>
  </si>
  <si>
    <t>Mua vµ thanh lý c«ng ty con hoÆc ®¬n vÞ kinh doanh kh¸c trong kú b¸o c¸o</t>
  </si>
  <si>
    <t>3- Th«ng tin vÒ c¸c bªn liªn quan</t>
  </si>
  <si>
    <t xml:space="preserve"> - PhÇn gi¸ trÞ TS(Tæng hîp theo tõng lo¹i TS) vµ nî ph¶i tr¶ kh«ng ph¶i</t>
  </si>
  <si>
    <t>kinh doanh kh¸c ®­îc mua hoÆc thanh lý trong kú</t>
  </si>
  <si>
    <t>3 Tû suÊt lîi nhuËn/ nguån vèn chñ së h÷u</t>
  </si>
  <si>
    <t xml:space="preserve"> -Lîi nhuËn biªn (ROS) (LN sau thuÕ /doanh thu)</t>
  </si>
  <si>
    <t xml:space="preserve">C¸c giao dÞch kh«ng b»ng tiÒn ¶nh h­ëng ®Õn BCLCTT vµ </t>
  </si>
  <si>
    <t>A</t>
  </si>
  <si>
    <t>B</t>
  </si>
  <si>
    <t xml:space="preserve"> -Vßng quay TSl® (DT/TSL§BQ)</t>
  </si>
  <si>
    <t xml:space="preserve"> - Cho vay kh«ng l·i </t>
  </si>
  <si>
    <t>V17</t>
  </si>
  <si>
    <t>V18</t>
  </si>
  <si>
    <t>V19</t>
  </si>
  <si>
    <t>V20</t>
  </si>
  <si>
    <t xml:space="preserve"> - Tµi s¶n kh¸c thuª ngoµi</t>
  </si>
  <si>
    <t xml:space="preserve"> - §Õn 1 n¨m</t>
  </si>
  <si>
    <t xml:space="preserve"> - Trªn 1 - 5 n¨m</t>
  </si>
  <si>
    <t>I/</t>
  </si>
  <si>
    <t xml:space="preserve"> +C«ng ty CP Alumin Nh©n c¬ -TKV</t>
  </si>
  <si>
    <t xml:space="preserve"> +C«ng ty CP Cromit cæ ®Þnh Thanh ho¸</t>
  </si>
  <si>
    <t xml:space="preserve"> +C«ng ty CP Bãng ®¸ TKV</t>
  </si>
  <si>
    <t xml:space="preserve"> +C«ng ty CP c¬ khÝ Hßn Gai -TKV</t>
  </si>
  <si>
    <t>1-C¬ cÊu tµi s¶n</t>
  </si>
  <si>
    <t>2-C¬ cÊu nguån vèn</t>
  </si>
  <si>
    <t xml:space="preserve"> - Sè d­ BQ tiÒn(TiÒn mÆt + tiÒn göi)</t>
  </si>
  <si>
    <t xml:space="preserve"> - Sè d­ BQ tån kho</t>
  </si>
  <si>
    <t xml:space="preserve"> - Dù phßng gi¶m gi¸ c¸c kho¶n ®Çu t­ ng¾n h¹n, dµi h¹n</t>
  </si>
  <si>
    <t xml:space="preserve">    +S¶n l­îng tiªu thô trong kú</t>
  </si>
  <si>
    <t xml:space="preserve">  -Dïng vån L§éng ng¾n h¹n  ®Ó tr¶ vay dµi h¹n</t>
  </si>
  <si>
    <t>5- Th«ng tin so s¸nh (nh÷ng thay ®æi vÒ th«ng tin trong BCTC cña c¸c niªn ®é kÕ to¸n tr­íc)</t>
  </si>
  <si>
    <t xml:space="preserve"> - Nî dµi h¹n kh¸c</t>
  </si>
  <si>
    <t>IV</t>
  </si>
  <si>
    <t>Nguån kinh phÝ</t>
  </si>
  <si>
    <t xml:space="preserve"> - Nguån kinh phÝ ®­îc cÊp trong n¨m</t>
  </si>
  <si>
    <t xml:space="preserve"> - Chi sù nghiÖp</t>
  </si>
  <si>
    <t xml:space="preserve"> - Nguån kinh phÝ cßn l¹i cuèi kú</t>
  </si>
  <si>
    <t>Tµi s¶n thuª ngoµi</t>
  </si>
  <si>
    <t>Gi¸ trÞ tµi s¶n thuª ngoµi</t>
  </si>
  <si>
    <t xml:space="preserve"> - TSC§ thuª ngoµi</t>
  </si>
  <si>
    <t>®¬n vÞ kinh doanh kh¸c ®­îc mua hoÆc thanh lý</t>
  </si>
  <si>
    <t xml:space="preserve"> - ChiÕt khÊu thanh to¸n, l·i b¸n hµng tr¶ chËm</t>
  </si>
  <si>
    <t xml:space="preserve"> - Trªn 5 n¨m</t>
  </si>
  <si>
    <t xml:space="preserve"> - Gi¸ vèn cña thµnh phÈm ®· b¸n</t>
  </si>
  <si>
    <t xml:space="preserve"> -Tû suÊt sinh lêi cña vèn CSH(L·I sau thuÕ/VCSH b×nh qu©n)</t>
  </si>
  <si>
    <t xml:space="preserve"> - Dù phßng gi¶m gi¸ hµng tån kho</t>
  </si>
  <si>
    <t xml:space="preserve">  1- HÖ sè kh¶ n¨ng thanh to¸n hiÖn thêi</t>
  </si>
  <si>
    <t xml:space="preserve"> -Tû suÊt tû träng LN tr­íc thuÕ so víi Dthu(LN/Dthu)</t>
  </si>
  <si>
    <t xml:space="preserve"> - ChuyÓn nî thµnh vèn chñ së h÷u</t>
  </si>
  <si>
    <t xml:space="preserve"> - Tæng gi¸ trÞ mua hoÆc thanh lý</t>
  </si>
  <si>
    <t>TM</t>
  </si>
  <si>
    <t xml:space="preserve"> - Ph¶i thu dµi h¹n kh¸c</t>
  </si>
  <si>
    <t>1 0</t>
  </si>
  <si>
    <t>I/Ph©n tÝch vÒ c¬ cÊu tµi chÝnh</t>
  </si>
  <si>
    <t>QI/2010</t>
  </si>
  <si>
    <t>kh«ng tèt so n¨m 2009</t>
  </si>
  <si>
    <t xml:space="preserve"> trong  93 th¸ng 100 ® vèn CSH  mang l¹i 6,2 ® tiÒn l·i</t>
  </si>
  <si>
    <t xml:space="preserve"> - Lç do thanh lý c¸c kho¶n ®Çu t­ ng¾n h¹n, dµi h¹n</t>
  </si>
  <si>
    <t xml:space="preserve">  -Nguån kinh phÝ cßn l¹i ®Çu n¨m</t>
  </si>
  <si>
    <t xml:space="preserve"> - C¸c kho¶n tiÒn nhËn uû th¸c</t>
  </si>
  <si>
    <t xml:space="preserve"> - Tû suÊt quay vßng hµng tån kho (tæng cã152/hµng tån kho BQ)</t>
  </si>
  <si>
    <t>cïng kú n¨m tr­íc</t>
  </si>
  <si>
    <t>§é dµi kú lu©n chuyÓn hµng tån kho ®· gi¶m 2 ngµy n¨m 2009</t>
  </si>
  <si>
    <t xml:space="preserve"> KTo¸n ph¶i t¨ng c­êng ®«n ®èc thu nî t¨ng 13 ngµy so  n¨m 2009</t>
  </si>
  <si>
    <t>4-Ph©n tÝch ®é sinh lêi cña vèn kinh doanh</t>
  </si>
  <si>
    <t>3- Kh¶ n¨ng thanh to¸n</t>
  </si>
  <si>
    <t xml:space="preserve"> - TS thuÕ TN ho·n l¹i liªn quan ®Õn kho¶n  ­u ®·i tÝnh thuÕ ch­a sö dông</t>
  </si>
  <si>
    <t xml:space="preserve"> - Kho¶n hoµn nhËp TS thuÕ TN ho·n l¹i ®· ®­îc ghi nhËn tõ nh÷ng n¨m tr­íc</t>
  </si>
  <si>
    <t>ThuÕ thu nhËp ho·n l¹i ph¶i tr¶</t>
  </si>
  <si>
    <t>Tr×nh bµy gi¸ trÞ vµ lý do cña c¸c kho¶n tiÒn vµ t­¬ng ®­¬ng tiÒn lín do</t>
  </si>
  <si>
    <t>doanh nghiÖp n¾m gi÷ nh­ng kh«ng ®­îc sö dông do cã sù h¹n chÕ</t>
  </si>
  <si>
    <t xml:space="preserve"> -Tû suÊt sinh lêi cña vèn KD((LN+L·I vay)/Tæng NVèn BQ)</t>
  </si>
  <si>
    <t>Nî dµi h¹n</t>
  </si>
  <si>
    <t xml:space="preserve"> - Thuª tµi chÝnh</t>
  </si>
  <si>
    <t>1- Nh÷ng kho¶n nî  tiÒm tµng, kho¶n cam kÕt vµ nh÷ng th«ng tin tµi chÝnh kh¸c</t>
  </si>
  <si>
    <t>5.Ph©n tÝch trªn vèn kinh doanh</t>
  </si>
  <si>
    <t>2- Nh÷ng sù kiÖn ph¸t sinh sau ngµy kÕt thóc kú kÕ to¸n n¨m</t>
  </si>
  <si>
    <t>4- Tr×nh bµy tµi s¶n, doanh thu, KQKD theo bé phËn (theo lÜnh vùc kinh doanh hoÆc khu vùc ®Þa lý)  theo quy ®Þnh cña chuÈn</t>
  </si>
  <si>
    <t>mùc kÕ to¸n sè 28 "B¸o c¸o bé phËn"</t>
  </si>
  <si>
    <t>C«ng ty CP than Hµ Tu -TKV</t>
  </si>
  <si>
    <t xml:space="preserve">                 Phßng KTTK</t>
  </si>
  <si>
    <t xml:space="preserve"> - Nî ph¶i tr¶/Tæng nguån vèn(%)</t>
  </si>
  <si>
    <r>
      <t xml:space="preserve"> - Tµ</t>
    </r>
    <r>
      <rPr>
        <sz val="12"/>
        <rFont val=".VnTime"/>
        <family val="2"/>
      </rPr>
      <t>i</t>
    </r>
    <r>
      <rPr>
        <sz val="12"/>
        <rFont val=".vntime"/>
      </rPr>
      <t xml:space="preserve"> s¶n dµi h¹n / Tæng tµi s¶n (%)</t>
    </r>
  </si>
  <si>
    <t xml:space="preserve"> - Tµi s¶n ng¾n h¹n / Tæng tµi s¶n (%)</t>
  </si>
  <si>
    <t>0 2</t>
  </si>
  <si>
    <t>T</t>
  </si>
  <si>
    <t>M</t>
  </si>
  <si>
    <t>21</t>
  </si>
  <si>
    <t>22</t>
  </si>
  <si>
    <t>23</t>
  </si>
  <si>
    <t>24</t>
  </si>
  <si>
    <t>25</t>
  </si>
  <si>
    <t>26</t>
  </si>
  <si>
    <t>27</t>
  </si>
  <si>
    <t>30</t>
  </si>
  <si>
    <t>31</t>
  </si>
  <si>
    <t>33</t>
  </si>
  <si>
    <t>35</t>
  </si>
  <si>
    <t>36</t>
  </si>
  <si>
    <t>50</t>
  </si>
  <si>
    <t>60</t>
  </si>
  <si>
    <t>61</t>
  </si>
  <si>
    <t>70</t>
  </si>
  <si>
    <t xml:space="preserve">     +Chi phÝ biÕn phÝ/1 TÊn than TT</t>
  </si>
  <si>
    <r>
      <t xml:space="preserve"> -Tû suÊt vÒ ®é nghiªng cña ®ßn c©n ®Þnh phÝ(Tèc ®é t¨ng LN/Tèc ®é t¨ng Dthu)  </t>
    </r>
    <r>
      <rPr>
        <b/>
        <sz val="12"/>
        <rFont val=".VnTime"/>
        <family val="2"/>
      </rPr>
      <t>(TS)</t>
    </r>
  </si>
  <si>
    <t>B 04-TKV</t>
  </si>
  <si>
    <t>T¨ng 11 ngµy so n¨m 2009 c«ng ty ®· chiÕm dông vèn cña kh¸ch hµng t¨ng 11 ngµy so n¨m 2009</t>
  </si>
  <si>
    <t>*   Tæng sè ngµy kh¶ n¨ng TT=Ngµy hµng tån kho+Ngµy nî ph¶i thu-Ngµy nî ph¶i tr¶</t>
  </si>
  <si>
    <t xml:space="preserve">    + Chi phÝ ®Þnh phÝ(K/hao ttÕ+TL­¬ng QL+L·I vay)</t>
  </si>
  <si>
    <t>V03</t>
  </si>
  <si>
    <t>Danh môc</t>
  </si>
  <si>
    <t>N¨m nay</t>
  </si>
  <si>
    <t>N¨m tr­íc</t>
  </si>
  <si>
    <t>N¨m 2010</t>
  </si>
  <si>
    <t>Tµi s¶n thuÕ thu nhËp ho·n l¹i</t>
  </si>
  <si>
    <t xml:space="preserve"> - TS thuÕ TN ho·n l¹i liªn quan ®Õn kho¶n  lç tÝnh thuÕ ch­a sö dông</t>
  </si>
  <si>
    <t xml:space="preserve"> - Tû suÊt quay vßng nî ph¶I tr¶(Tæng cã 331/d­ BQ 331)</t>
  </si>
  <si>
    <t xml:space="preserve">C¸c chØ tiªu ph©n tÝch tµi chÝnh chñ yÕu </t>
  </si>
  <si>
    <t>C¸c chØ tiªu</t>
  </si>
  <si>
    <t xml:space="preserve"> - TS thuÕ TN ho·n l¹i liªn quan ®Õn kho¶n chªnh lÖch t¹m thêi ®­îc Ktrõ</t>
  </si>
  <si>
    <t>MS</t>
  </si>
  <si>
    <t>VI 25</t>
  </si>
  <si>
    <t xml:space="preserve"> VI 28</t>
  </si>
  <si>
    <t xml:space="preserve"> VI 29</t>
  </si>
  <si>
    <t>VI 30</t>
  </si>
  <si>
    <t>VI 31</t>
  </si>
  <si>
    <t>VI 32</t>
  </si>
  <si>
    <t xml:space="preserve"> - L·i chªnh lÖch tû gi¸ ®· thùc hiÖn</t>
  </si>
  <si>
    <t>C¸c kho¶n gi¶m trõ doanh thu (M· sè 02)</t>
  </si>
  <si>
    <t xml:space="preserve"> +Chªnh lÖch tû gi¸ ®· thùc hiÖn</t>
  </si>
  <si>
    <t xml:space="preserve"> - Chi phÝ tµi chÝnh kh¸c</t>
  </si>
  <si>
    <t>(H&gt;1 C«ng ty ®· b¶o toµn ®­îc vèn H=2,14)</t>
  </si>
  <si>
    <t xml:space="preserve"> 4-Møc ®é b¶o toµn vèn (H=(TTS-nî ph¶i tr¶)/Vèn NN))</t>
  </si>
  <si>
    <t>1 1</t>
  </si>
  <si>
    <t>2 0</t>
  </si>
  <si>
    <t>2 1</t>
  </si>
  <si>
    <t>2 2</t>
  </si>
  <si>
    <t>a</t>
  </si>
  <si>
    <t>b</t>
  </si>
  <si>
    <t>4. Tû suÊt doanh thu/G trÞ cßn l¹i BQ cña TS</t>
  </si>
  <si>
    <t>§é nghiªn cña ®ßn bÈy KTÕ 3 th¸ng t¨ng h¬n so n¨m 2009 ,gi¸ b¸n BQ 3 th¸ng t¨ng h¬n so BQ n¨m 2009 188.795 ®  , Z 9 th¸ng t¨ng Z n¨m 2009 178.009 trong ®ã ®Þnh phÝ  t¨ng 13.680 ®.  vËy DN t¨ng Dthu sÏ t¨ng LN</t>
  </si>
  <si>
    <t xml:space="preserve"> trong 3 th¸ng 100 ® vèn ®Çu t­ mang l¹i 1,6 ® tiÒn l·i</t>
  </si>
  <si>
    <t xml:space="preserve"> trong 3 th¸ng100 ®  doanh thu mang l¹i 3,52 ® tiÒn l·i</t>
  </si>
  <si>
    <t xml:space="preserve"> + Hµng b¸n bÞ tr¶ l¹i</t>
  </si>
  <si>
    <t xml:space="preserve"> + ThuÕ GTGT ph¶i nép (PP trùc tiÕp)</t>
  </si>
  <si>
    <t xml:space="preserve"> + ThuÕ tiªu thô ®Æc biÖt</t>
  </si>
  <si>
    <t xml:space="preserve"> + ThuÕ xuÊt khÈu</t>
  </si>
  <si>
    <t>II/</t>
  </si>
  <si>
    <t>kú nµy</t>
  </si>
  <si>
    <t xml:space="preserve"> -Tû suÊt thu håi vèn CSH(LN sau thuÕ+K/Hao)/Vèn CSH BQ</t>
  </si>
  <si>
    <t xml:space="preserve"> - PhÇn gi¸ trÞ mua hoÆch thanh lý ®­îc thanh to¸n b»ng tiÒn vµ c¸c </t>
  </si>
  <si>
    <t xml:space="preserve"> - §Çu t­ tÝn phiÕu,kú phiÕu</t>
  </si>
  <si>
    <t xml:space="preserve"> - Ký quü, ký c­îc dµi h¹n</t>
  </si>
  <si>
    <t>V07</t>
  </si>
  <si>
    <t>11</t>
  </si>
  <si>
    <t>C«ng ty cã kh¶ n¨ng thanh to¸n 5,46 ngµy .Nh­ng kh¶ n¨ng nµy kh«ng tèt v× c«ng ty ®· chiÕm dông qu¸ nhiÒu ngµy thanh to¸n nî ph¶I tr¶.</t>
  </si>
  <si>
    <t xml:space="preserve"> - Vßng quay  hµng tån kho(DT/HTK BQ)</t>
  </si>
  <si>
    <t xml:space="preserve"> -Vßng quay TSC§ (DT/TSC§BQ)</t>
  </si>
  <si>
    <t xml:space="preserve"> -Tû suÊt thu håi vèn CSH(ROE) (l·I rßng/vèn CSH)</t>
  </si>
  <si>
    <t>I Lîi nhuËn sau thuÕ</t>
  </si>
  <si>
    <t>(GTCL cña TS h×nh thµnh tõ nguån vay/ nî dµi h¹n ) M§AT &gt;1</t>
  </si>
  <si>
    <t>I- kh¶ n¨ng thanh to¸n</t>
  </si>
  <si>
    <t xml:space="preserve"> - §Çu t­ dµi h¹n kh¸c</t>
  </si>
  <si>
    <t xml:space="preserve"> - Nguån vèn chñ së h÷u /Tæng nguån vèn (%)</t>
  </si>
  <si>
    <t>VI</t>
  </si>
  <si>
    <t>B03-TKV</t>
  </si>
  <si>
    <t>01</t>
  </si>
  <si>
    <t>02</t>
  </si>
  <si>
    <t>03</t>
  </si>
  <si>
    <t>04</t>
  </si>
  <si>
    <t>V22</t>
  </si>
  <si>
    <t>V23</t>
  </si>
  <si>
    <t xml:space="preserve">B¸o c¸o mét sè chØ tiªu tµi chÝnh -hiÖu qu¶ H§ cña ®¬n vÞ </t>
  </si>
  <si>
    <t>Phßng KTTK</t>
  </si>
  <si>
    <t xml:space="preserve">5. Vßng quay vèn l­u ®éng </t>
  </si>
  <si>
    <t>Chi phÝ thuÕ TNDN ho·n l¹i ( M· sè 52)</t>
  </si>
  <si>
    <t xml:space="preserve"> - tû suÊt thu håi tµI s¶n (ROA) (l·I rßng(LN sau thuÕ)/TTS)</t>
  </si>
  <si>
    <t xml:space="preserve"> - C¸c kho¶n nî thuª tµi chÝnh</t>
  </si>
  <si>
    <t xml:space="preserve"> - Lç ph¸t sinh khi b¸n ngo¹i tÖ</t>
  </si>
  <si>
    <t>VIII.</t>
  </si>
  <si>
    <t>05</t>
  </si>
  <si>
    <t>06</t>
  </si>
  <si>
    <t>08</t>
  </si>
  <si>
    <t>09</t>
  </si>
  <si>
    <t>10</t>
  </si>
  <si>
    <t xml:space="preserve"> - Gi¸ vèn cña dÞch vô ®· cung cÊp</t>
  </si>
  <si>
    <t xml:space="preserve">   + §é dµi kú lu©n chuyÓn hµng tån kho (Ngµy)</t>
  </si>
  <si>
    <t>Ph©n tÝch</t>
  </si>
  <si>
    <t>Néi dung</t>
  </si>
  <si>
    <t xml:space="preserve"> - Kho¶n hoµn nhËp thuÕ TN ho·n l¹i P/tr¶ ®· ®­îc ghi nhËn tõ c¸c n¨m tr­íc</t>
  </si>
  <si>
    <t xml:space="preserve"> -ThuÕ TN ho·n l¹i ph¶i tr¶</t>
  </si>
  <si>
    <t>c</t>
  </si>
  <si>
    <t xml:space="preserve"> - L·i ®Çu t­ tr¸i phiÕu, kú phiÕu, tÝn phiÕu</t>
  </si>
  <si>
    <t xml:space="preserve"> - Cæ tøc, lîi nhuËn ®­îc chia</t>
  </si>
  <si>
    <r>
      <t xml:space="preserve">    </t>
    </r>
    <r>
      <rPr>
        <i/>
        <sz val="12"/>
        <rFont val=".vntime"/>
        <family val="2"/>
      </rPr>
      <t>+ §é dµi kú lu©n chuyÓn ph¶i tr¶ (Ngµy)</t>
    </r>
  </si>
  <si>
    <t xml:space="preserve"> TSC§ kh«ng hñy ngang theo c¸c thêi h¹n</t>
  </si>
  <si>
    <t>MẪU SỐ B01-DN</t>
  </si>
  <si>
    <t>THAN - KHOÁNG SẢN VIỆT NAM</t>
  </si>
  <si>
    <t>(Ban hành theo QĐ số 15/2006/QĐ-BTC)</t>
  </si>
  <si>
    <t>CÔNG TY CỔ PHẦN THAN HÀ TU - VINACOMIN</t>
  </si>
  <si>
    <t>Ngày 2/3/2006 của Bộ trưởng BTC</t>
  </si>
  <si>
    <t>BẢNG CÂN ĐỐI KẾ TOÁN</t>
  </si>
  <si>
    <t>Đơn vị tính: Đồng Việt Nam</t>
  </si>
  <si>
    <t>TÀI SẢN</t>
  </si>
  <si>
    <t>SỐ CUỐI KỲ</t>
  </si>
  <si>
    <t>SỐ ĐẦU NĂM</t>
  </si>
  <si>
    <t>A/TÀI SẢN NGẮN HẠN</t>
  </si>
  <si>
    <t>I-Tiền và các khoản tương đương tiền</t>
  </si>
  <si>
    <t>1.Tiền</t>
  </si>
  <si>
    <t>2.Các khoản tương đương tiền</t>
  </si>
  <si>
    <t>II-Các khoản Đầu tư t/chính ngắn hạn</t>
  </si>
  <si>
    <t>1. Đầu tư ngắn hạn</t>
  </si>
  <si>
    <t>2. Dự phòng giảm giá đầu tư ngắn hạn</t>
  </si>
  <si>
    <t>III. Các khoản phải thu ngắn hạn</t>
  </si>
  <si>
    <t xml:space="preserve">  1. Phải thu của khách hàng </t>
  </si>
  <si>
    <t xml:space="preserve">  2. Trả trước cho người bán</t>
  </si>
  <si>
    <t xml:space="preserve">  3. Phải thu nội bộ ngắn hạn</t>
  </si>
  <si>
    <t xml:space="preserve">  4. Phải thu theo tiến độ kế hoạch hợp đồng xây dựng</t>
  </si>
  <si>
    <t xml:space="preserve">  5. Các khoản phải thu khác</t>
  </si>
  <si>
    <t xml:space="preserve">  6. Dự phòng các khoản phải thu khó đòi</t>
  </si>
  <si>
    <t>IV. Hàng tồn kho</t>
  </si>
  <si>
    <t xml:space="preserve">  1. Hàng tồn kho</t>
  </si>
  <si>
    <t xml:space="preserve">  2. Dự phòng giảm giá hàng tồn kho</t>
  </si>
  <si>
    <t>V. Tài sản ngắn hạn khác</t>
  </si>
  <si>
    <t xml:space="preserve">  1. Chi phí trả trước ngắn hạn </t>
  </si>
  <si>
    <t xml:space="preserve">  2. Thuế GTGT được khấu trừ</t>
  </si>
  <si>
    <t xml:space="preserve">  3. Thuế và các khoản khác phải thu Nhà nước</t>
  </si>
  <si>
    <t xml:space="preserve">  4. Tài sản ngắn hạn khác</t>
  </si>
  <si>
    <t>B - TÀI SẢN DÀI HẠN
(200=210+220+240+250+260)</t>
  </si>
  <si>
    <t xml:space="preserve">I. Các khoản phải thu dài hạn </t>
  </si>
  <si>
    <t xml:space="preserve">  1. Phải thu dài hạn của khách hàng</t>
  </si>
  <si>
    <t xml:space="preserve">  2. Vốn kinh doanh ở đơn vị trực thuộc</t>
  </si>
  <si>
    <t xml:space="preserve">  3. Phải thu dài hạn nội bộ </t>
  </si>
  <si>
    <t xml:space="preserve">  4. Phải thu dài hạn khác</t>
  </si>
  <si>
    <t xml:space="preserve">  5. Dự phòng phải thu dài hạn khó đòi (*)</t>
  </si>
  <si>
    <t>II. Tài sản cố định</t>
  </si>
  <si>
    <t xml:space="preserve">  1. Tài sản cố định hữu hình</t>
  </si>
  <si>
    <t xml:space="preserve">      - Nguyên giá</t>
  </si>
  <si>
    <t xml:space="preserve">      - Giá trị hao mòn luỹ kế (*)</t>
  </si>
  <si>
    <t xml:space="preserve">  2. Tài sản cố định thuê tài chính</t>
  </si>
  <si>
    <t xml:space="preserve">  3. Tài sản cố định vô hình</t>
  </si>
  <si>
    <t xml:space="preserve"> 4.  Chi phí xây dựng cơ bản dở dang</t>
  </si>
  <si>
    <t xml:space="preserve">    + XDCB dở dang</t>
  </si>
  <si>
    <t xml:space="preserve">    + SCL dở dang</t>
  </si>
  <si>
    <t>III. Bất động sản đầu tư</t>
  </si>
  <si>
    <t>IV. Các khoản đầu tư tài chính dài hạn</t>
  </si>
  <si>
    <t xml:space="preserve">  1. Đầu tư vào công ty con </t>
  </si>
  <si>
    <t xml:space="preserve">  2. Đầu tư vào công ty liên kết, liên doanh</t>
  </si>
  <si>
    <t xml:space="preserve">  3. Đầu tư dài hạn khác</t>
  </si>
  <si>
    <t xml:space="preserve">  4. Dự phòng giảm giá đầu tư tài chính dài hạn (*)</t>
  </si>
  <si>
    <t>V. Tài sản dài hạn khác</t>
  </si>
  <si>
    <t xml:space="preserve">  1. Chi phí trả trước dài hạn</t>
  </si>
  <si>
    <t xml:space="preserve">  2. Tài sản thuế thu nhập hoãn lại</t>
  </si>
  <si>
    <t xml:space="preserve">  3. Tài sản dài hạn khác</t>
  </si>
  <si>
    <t>TỔNG CỘNG TÀI SẢN</t>
  </si>
  <si>
    <t>NGUỒN VỐN</t>
  </si>
  <si>
    <t>A - NỢ PHẢI TRẢ (300 = 310+330)</t>
  </si>
  <si>
    <t>I. Nợ ngắn hạn</t>
  </si>
  <si>
    <t xml:space="preserve">  1. Vay và nợ ngắn hạn</t>
  </si>
  <si>
    <t xml:space="preserve">  2. Phải trả người bán </t>
  </si>
  <si>
    <t xml:space="preserve">  3. Người mua trả tiền trước</t>
  </si>
  <si>
    <t xml:space="preserve">  4. Thuế và các khoản phải nộp Nhà nước</t>
  </si>
  <si>
    <t xml:space="preserve">  5. Phải trả người lao động</t>
  </si>
  <si>
    <t xml:space="preserve">  6. Chi phí phải trả</t>
  </si>
  <si>
    <t xml:space="preserve">  7. Phải trả nội bộ</t>
  </si>
  <si>
    <t xml:space="preserve">  8. Phải trả theo tiến độ kế hoạch hợp đồng xây dựng</t>
  </si>
  <si>
    <t xml:space="preserve">  9. Các khoản phải trả, phải nộp ngắn hạn khác</t>
  </si>
  <si>
    <t xml:space="preserve">  10. Dự phòng phải trả ngắn hạn </t>
  </si>
  <si>
    <t xml:space="preserve">  11. Quỹ khen thưởng, phúc lợi</t>
  </si>
  <si>
    <t xml:space="preserve">   + Quỹ khen thưởng</t>
  </si>
  <si>
    <t xml:space="preserve">   + Quỹ phúc lợi</t>
  </si>
  <si>
    <t xml:space="preserve">   + Quỹ phúc lợi đã hình thành tài sản</t>
  </si>
  <si>
    <t>II. Nợ dài hạn</t>
  </si>
  <si>
    <t xml:space="preserve">  1. Phải trả dài hạn người bán</t>
  </si>
  <si>
    <t xml:space="preserve">  2. Phải trả dài hạn nội bộ </t>
  </si>
  <si>
    <t xml:space="preserve">  3. Phải trả dài hạn khác</t>
  </si>
  <si>
    <t xml:space="preserve">  4. Vay và nợ dài hạn </t>
  </si>
  <si>
    <t xml:space="preserve">  5. Thuế thu nhập hoãn lại phải trả </t>
  </si>
  <si>
    <t xml:space="preserve">  6. Dự phòng trợ cấp mất việc làm</t>
  </si>
  <si>
    <t xml:space="preserve">  7. Dự phòng phải trả dài hạn </t>
  </si>
  <si>
    <t xml:space="preserve">  8. Doanh thu chưa thực hiện</t>
  </si>
  <si>
    <t xml:space="preserve"> 9. Quỹ phát triển khoa học và công nghệ</t>
  </si>
  <si>
    <t>B - VỐN CHỦ SỞ HỮU (400=410+430)</t>
  </si>
  <si>
    <t>I. Vốn chủ sở hữu</t>
  </si>
  <si>
    <t xml:space="preserve">  1. Vốn đầu tư của chủ sở hữu</t>
  </si>
  <si>
    <t xml:space="preserve">  2. Thặng dư vốn cổ phần</t>
  </si>
  <si>
    <t xml:space="preserve">  3. Vốn khác của chủ sở hữu </t>
  </si>
  <si>
    <t xml:space="preserve">  4. Cổ phiếu quỹ</t>
  </si>
  <si>
    <t xml:space="preserve">  7. Quỹ đầu tư phát triển</t>
  </si>
  <si>
    <t xml:space="preserve">  9. Quỹ khác thuộc vốn chủ sở hữu</t>
  </si>
  <si>
    <t xml:space="preserve"> 10. Lợi nhuận sau thuế chưa phân phối</t>
  </si>
  <si>
    <t xml:space="preserve"> 11. Nguồn vốn đầu tư XDCB</t>
  </si>
  <si>
    <t>12. Quỹ hỗ trợ sắp xếp đổi mới DN</t>
  </si>
  <si>
    <t>II. Nguồn kinh phí và quỹ khác</t>
  </si>
  <si>
    <t xml:space="preserve">  2. Nguồn kinh phí sự nghiệp</t>
  </si>
  <si>
    <t xml:space="preserve">  3. Nguồn kinh phí đã hình thành TSCĐ</t>
  </si>
  <si>
    <t>TỔNG CỘNG NGUỒN VỐN</t>
  </si>
  <si>
    <t>CÁC TÀI KHOẢN NGOÀI BẢNG CÂN ĐỐI KẾ TOÁN</t>
  </si>
  <si>
    <t>CHỈ TIÊU</t>
  </si>
  <si>
    <t>1. Tài sản thuê ngoài</t>
  </si>
  <si>
    <t>2. Vật tư hàng hóa nhận giữ hộ, nhận gia công</t>
  </si>
  <si>
    <t>5. Ngoại tệ các loại (USD)</t>
  </si>
  <si>
    <t>6. Dự toán chi sự nghiệp, dự án</t>
  </si>
  <si>
    <t>NGƯỜI LẬP BIỀU</t>
  </si>
  <si>
    <t>KẾ TOÁN TRƯỞNG</t>
  </si>
  <si>
    <t>GIÁM ĐỐC</t>
  </si>
  <si>
    <t>LƯU CHUYỂN TIỀN TỆ (THEO PHƯƠNG PHÁP GIÁN TIẾP)</t>
  </si>
  <si>
    <t>MÃ SỐ</t>
  </si>
  <si>
    <t>I. LƯU CHUYỂN TIỀN TỪ HOẠT ĐỘNG KINH DOANH</t>
  </si>
  <si>
    <t>1. Lợi nhuận trước thuế</t>
  </si>
  <si>
    <t>2. Điều chỉnh cho các khoản</t>
  </si>
  <si>
    <t>Khấu hao TSCĐ</t>
  </si>
  <si>
    <t>Các khoản dự phòng</t>
  </si>
  <si>
    <t>Chênh lệch tỷ giá hối đoái chưa thực hiện</t>
  </si>
  <si>
    <t>Lãi lỗ từ hoạt động đầu tư</t>
  </si>
  <si>
    <t>Chi phí lãi vay</t>
  </si>
  <si>
    <t>3. Lợi nhuận từ HĐKD trước thay đổi vốn lưu động</t>
  </si>
  <si>
    <t>(Tăng)/Giảm các khoản phải thu</t>
  </si>
  <si>
    <t>(Tăng)/Giảm hàng tồn kho</t>
  </si>
  <si>
    <t>(Tăng)/Giảm các khoản phải trả</t>
  </si>
  <si>
    <t>(Tăng)/Giảm chi phí trả trước</t>
  </si>
  <si>
    <t>Tiền lãi vay đã trả</t>
  </si>
  <si>
    <t>Thuế thu nhập doanh nghiệp đã nộp</t>
  </si>
  <si>
    <t>Tiền thu khác từ hoạt động kinh doanh</t>
  </si>
  <si>
    <t>Tiền chi khác từ hoạt động kinh doanh</t>
  </si>
  <si>
    <t>Lưu chuyển tiền thuần từ hoạt động kinh doanh</t>
  </si>
  <si>
    <t>II. LƯU CHUYỂN TIỀN TỪ HOẠT ĐỘNG ĐẦU TƯ</t>
  </si>
  <si>
    <t>1. Tiền chi để mua sắm, xây dựng TSCĐ và các TS dài hạn khác</t>
  </si>
  <si>
    <t xml:space="preserve">2. Tiền thu từ thanh lý, nhượng bán TSCĐ và các TS dài hạn khác </t>
  </si>
  <si>
    <t>3. Tiền chi cho vay, mua các công cụ nợ của đơn vị khác</t>
  </si>
  <si>
    <t xml:space="preserve">4. Tiền thu hồi cho vay, bán lại các công cụ nợ của đơn vị khác </t>
  </si>
  <si>
    <t>5. Tiền chi đầu tư góp vốn vào đơn vị khác</t>
  </si>
  <si>
    <t>6. Tiền thu hồi đầu tư góp vốn vào đơn vị khác</t>
  </si>
  <si>
    <t>7. Tiền thu lãi cho vay, cổ tức và lợi nhuận được chia</t>
  </si>
  <si>
    <t>Lưu chuyển tiền thuần từ hoạt động đầu tư</t>
  </si>
  <si>
    <t>III. Lưu chuyển tiền từ hoạt động tài chính</t>
  </si>
  <si>
    <t>1. Tiền thu từ phát hành cố phiếu, nhận vốn góp của chủ sở hữu</t>
  </si>
  <si>
    <t>2. Tiền chi trả vốn góp  cho các chủ sở hữu, mua lại cổ phiếu của DN đã phát hành</t>
  </si>
  <si>
    <t>3. Tiền vay ngắn hạn, dài hạn nhận được</t>
  </si>
  <si>
    <t>4. Tiền chi trả nợ gốc vay</t>
  </si>
  <si>
    <t xml:space="preserve">5. Tiền chi trả nợ thuê tài chính </t>
  </si>
  <si>
    <t xml:space="preserve">6. Cổ tức, lợi nhuận đã trả cho chủ sở hữu </t>
  </si>
  <si>
    <t>Lưu chuyển tiền thuần từ hoạt động tài chính</t>
  </si>
  <si>
    <t>IV.Lưu chuyển tiền thuần trong kỳ (50=20+30+40)</t>
  </si>
  <si>
    <t>Tiền tồn đầu kỳ</t>
  </si>
  <si>
    <t>ảnh hưởng của thay đổi tỷ giá quy đổi ngoại tệ</t>
  </si>
  <si>
    <t>Tiền tồn cuối kỳ</t>
  </si>
  <si>
    <t xml:space="preserve">                 NGƯỜI LẬP BIỀU</t>
  </si>
  <si>
    <t xml:space="preserve">    TẬP ĐOÀN CÔNG NGHIỆP</t>
  </si>
  <si>
    <t>CÔNG TY CỔ PHẦN THAN HÀ TU-VINACOMIN</t>
  </si>
  <si>
    <t>BẢN THUYẾT MINH BÁO CÁO TÀI CHÍNH</t>
  </si>
  <si>
    <t>ĐẶC ĐIỂM HOẠT ĐỘNG DOANH NGHIỆP:</t>
  </si>
  <si>
    <t>Hình thức sở hữu vốn</t>
  </si>
  <si>
    <t xml:space="preserve">   Công ty Cổ phần Than Hà Tu-TKV là Công ty cổ phần đuợc chuyển đổi từ Doanh nghiệp Nhà Nước theo </t>
  </si>
  <si>
    <t>quyết định số 2062/QĐ_BCN ngày 9/8/2006 của Bộ Công nghiệp; Giấy phép ĐKKD theo mô hình công ty cổ</t>
  </si>
  <si>
    <t>phần ngày 25 tháng 12 năm 2006.</t>
  </si>
  <si>
    <t xml:space="preserve"> Trụ sở chính của Công ty: Tổ 6 - khu 3 - Phường Hà Tu - Thành phố Hạ Long - Tỉnh Quảng Ninh.</t>
  </si>
  <si>
    <t>Lĩnh vực kinh doanh</t>
  </si>
  <si>
    <t xml:space="preserve">Lĩnh vực kinh doanh của công ty là sản xuất và kinh doanh dịch vụ </t>
  </si>
  <si>
    <t>Ngành nghề kinh doanh:</t>
  </si>
  <si>
    <t xml:space="preserve"> - Khai thác và thu gom than cứng, than non, than bùn</t>
  </si>
  <si>
    <t xml:space="preserve"> - Khai thác quặng kim loại khác không chứa sắt; khai thác quặng sắt.</t>
  </si>
  <si>
    <t xml:space="preserve"> - Khai thác quặng kim loại quý hiếm khác.</t>
  </si>
  <si>
    <t xml:space="preserve"> - Khai thác đá, cát, sỏi, đất sét.</t>
  </si>
  <si>
    <t xml:space="preserve"> - Khai thác gỗ.</t>
  </si>
  <si>
    <t xml:space="preserve"> - Sửa chữa máy vi tính và thiết bị ngoại vi ;điện tử và quang học.</t>
  </si>
  <si>
    <t xml:space="preserve"> - Sửa chữa máy móc, thiết bị ,sản phẩm kim loại đúc sẵn và các thiết bị khác.</t>
  </si>
  <si>
    <t xml:space="preserve"> - Sửa chữa thiết bị điện,thiết bị liên lạc.</t>
  </si>
  <si>
    <t xml:space="preserve"> - Sản xuất các cấu kiện kim loại.</t>
  </si>
  <si>
    <t xml:space="preserve"> - Rèn, dập, ép và cán kim loại; luyện bột kim loại.</t>
  </si>
  <si>
    <t xml:space="preserve"> - Lắp đặt hệ thống điện, hệ thống cấp, thoát nước, lò sưởi và điều hòa;lắp đặt máy móc và thiết bị công nghiệp</t>
  </si>
  <si>
    <t xml:space="preserve"> - Gia công cơ khí; xử lý và tráng phủ kim loại.</t>
  </si>
  <si>
    <t xml:space="preserve"> - Dịch vụ đồ uống; sản xuất đồ uống không cồn, nước khoáng; dịch vụ ăn uống khác.</t>
  </si>
  <si>
    <t xml:space="preserve"> - Sản xuất các loại bánh từ bột</t>
  </si>
  <si>
    <t xml:space="preserve"> - Cung cấp dịch vụ ăn uống theo hợp đồng không thường xuyên với khách hàng (phục vụ tiệc, hội họp, đám cưới )</t>
  </si>
  <si>
    <t xml:space="preserve"> - Nhà hàng và các dịch vụ ăn uống phục vụ lưu động.</t>
  </si>
  <si>
    <t xml:space="preserve"> - Hoạt động của các cơ sở thể thao.</t>
  </si>
  <si>
    <t xml:space="preserve"> - Vận tảI đường sắt, đường bộ, đường thủy nội địa.</t>
  </si>
  <si>
    <t xml:space="preserve"> - Hoạt động dịch vụ công nghệ thông tin và dịch vụ khác liên quan đến máy vi tính.</t>
  </si>
  <si>
    <t xml:space="preserve"> - Hoạt động dịch vụ hỗ trợ khai thác mỏ và quặng khác.</t>
  </si>
  <si>
    <t xml:space="preserve"> - Phá dỡ</t>
  </si>
  <si>
    <t xml:space="preserve"> - Chuẩn bị mặt bằng.</t>
  </si>
  <si>
    <t xml:space="preserve"> - Kho bãI và lưu giữ hàng hóa.</t>
  </si>
  <si>
    <t xml:space="preserve"> - Thoát nước và xử lý nước thải.</t>
  </si>
  <si>
    <t xml:space="preserve"> - Khai khoáng khác chưa được phân vào đâu.</t>
  </si>
  <si>
    <t>Thông tin chung:</t>
  </si>
  <si>
    <t>KỲ KẾ TOÁN, ĐƠN VỊ TIỀN TỆ SỬ DỤNG TRONG KẾ TOÁN</t>
  </si>
  <si>
    <t xml:space="preserve"> - Đơn vị tiền tệ sử dụng trong ghi chép kế toán là đồng Việt nam (VND)</t>
  </si>
  <si>
    <t>CHUẨN MỰC VÀ CHẾ ĐỘ KẾ TOÁN ÁP DỤNG</t>
  </si>
  <si>
    <t>Chế độ kế toán áp dụng:</t>
  </si>
  <si>
    <t>Công ty áp dụng chế độ kế toán được ban hành theo quyết định số 2917/QĐ-HĐQT ngày 27/12/2006 của</t>
  </si>
  <si>
    <t>HĐQT  TĐCN than - KSản Việt nam được BTC chấp thuận tại CV số 16148/BTC-CĐKT ngày 20/12/2006</t>
  </si>
  <si>
    <t>Tuyên bố về việc tuân thủ Chuẩn mực kế toán và Chế độ kế toán</t>
  </si>
  <si>
    <t>Công ty đã áp dụng các Chuẩn mực kế toán Việt Nam và các văn bản hướng dẫn chuẩn mực do NN đã</t>
  </si>
  <si>
    <t>ban hành.Các báo cáo tài chính được lập và trình bày theo đúng mọi quy định của từng chuẩn mực, thông tư</t>
  </si>
  <si>
    <t>hướng dẫn thực hiện chuẩn mực và Chế độ kế toán hiện hành.</t>
  </si>
  <si>
    <t>Hình thức kế toán áp dụng</t>
  </si>
  <si>
    <t>Công ty áp dụng hình thức kế toán Nhật ký chứng từ</t>
  </si>
  <si>
    <t>CÁC CHÍNH SÁCH KẾ TOÁN ÁP DỤNG :</t>
  </si>
  <si>
    <t>Nguyên tắc ghi nhận các khoản tiến và các khoản tương đương tiền:</t>
  </si>
  <si>
    <t xml:space="preserve"> + Các nghiệp vụ kinh tế phát sinh bằng ngoại tệ được quy đổi ra đồng VN theo tỷ giá giao dịch thực hiện</t>
  </si>
  <si>
    <t>tại thời điểm phát sinh nghiệp vụ. Tại thời điểm cuối năm các khoản mục tiền tệ có gốc ngoại tệ được quy đổi</t>
  </si>
  <si>
    <t>theo tỷ giá bình quân liên ngân hàng do Ngân hàng NN Việt Nam công bố vào ngày kết thúc niên độ Ktoán</t>
  </si>
  <si>
    <t xml:space="preserve"> + Chênh lệch tỷ giá thực tế Psinh trong kỳ và CL tỷ giá do đánh giá lại số dư các khoản mục tiền tệ tại</t>
  </si>
  <si>
    <t>thời điểm cuối năm được kết chuyển vào doanh thu hoặc chi phí tài chính trong năm tài chính</t>
  </si>
  <si>
    <t xml:space="preserve"> + Các khoản đầu tư ngắn hạn không quá 3 tháng có khả năng chuyển đổi dễ dàng thành tiền và ko có nhiều</t>
  </si>
  <si>
    <t>rủi ro trong chuyển đổi thành tiền kể từ ngày mua khoản đầu tư đó tại thời điểm báo cáo.</t>
  </si>
  <si>
    <t>Nguyên tắc ghi nhận hàng tồn kho:</t>
  </si>
  <si>
    <t xml:space="preserve"> + Hàng tồn kho được tính theo giá gốc.Trường hợp GTrị thuần có thể thực hiện được thấp hơn giá thì tính theo</t>
  </si>
  <si>
    <t>giá trị thuần có thể thực hiện được.Giá gốc hàng tồn kho bao gồm CP mua,chi phí CBiến và các chi phí liên</t>
  </si>
  <si>
    <t>quan trực tiếp khác phát sinh để có được hàng tồn kho ở địa điểm và trạng thái hiện tại.</t>
  </si>
  <si>
    <t xml:space="preserve"> + Giá trị hàng tồn kho được xác định theo phương pháp  bình quân gia quyền.</t>
  </si>
  <si>
    <t xml:space="preserve"> +  Hàng tồn kho được hạch toán theo phương pháp kê khai thường xuyên.Riêng PPháp xác định chi phí sản</t>
  </si>
  <si>
    <t>than - Khoáng Sản Việt Nam</t>
  </si>
  <si>
    <t xml:space="preserve"> + Dự phòng giảm giá hàng tồn kho được lập vào thời điểm cuối năm là số c/lệch giữa giá gốc của hàng tồn</t>
  </si>
  <si>
    <t>kho lớn hơn giá trị thuần có thể thực hiện được của chúng.</t>
  </si>
  <si>
    <t>Nguyên tắc ghi nhận và khấu hao tài sản cố định</t>
  </si>
  <si>
    <t xml:space="preserve"> + Tài sản cố định hữu hình và TSCĐ vô hình được ghi nhận theo giá gốc. Trong quá trình sử dụng, TSCĐ </t>
  </si>
  <si>
    <t xml:space="preserve"> hữu hình được ghi nhận theo nguyên giá, hao mòn luỹ kế và giá trị còn lại.</t>
  </si>
  <si>
    <t xml:space="preserve"> +Tài sản cố định thuê tài chính được ghi nhận nguyên giá theo giá trị hợp lý hoặc giá trị hiện tại của khoản</t>
  </si>
  <si>
    <t>thanh toán tiền thuê tối thiểu(không bao gồm thuế GTGT) và các chi phí trực tiếp phát sinh ban đầu liên quan</t>
  </si>
  <si>
    <t>đến TSCĐ thuê tài chính. Trong quá trình sử dụng, TSCĐ thuê TC được nghi nhận theo nguyên giá, hao mòn</t>
  </si>
  <si>
    <t>luỹ kế và giá trị còn lại.</t>
  </si>
  <si>
    <t xml:space="preserve"> + Khấu hao được tính theo phương pháp đường thẳng.Thời gian khấu hao được ước tính như sau :</t>
  </si>
  <si>
    <t xml:space="preserve">     -Nhà cửa ,vật kiến trúc: 5-23 năm</t>
  </si>
  <si>
    <t xml:space="preserve">     -Máy móc, thiết bị : 3-8 năm </t>
  </si>
  <si>
    <t xml:space="preserve">     -Phương tiện vận tải : 3-8 năm</t>
  </si>
  <si>
    <t xml:space="preserve">    -Thiết bị, dụng cụ quản lý: 3-7 năm</t>
  </si>
  <si>
    <t>Nguyên tắc ghi nhận các khoản đầu tư tài chính</t>
  </si>
  <si>
    <t xml:space="preserve">  Khoản đầu tư vào Công ty con, Công ty liên kết được kế toán theo PP  giá gốc. Lợi nhuận thuần đuợc</t>
  </si>
  <si>
    <t xml:space="preserve">chia từ Cty con, Cty liên kết phát sinh sau ngày đầu tư được ghi  nhận vào báo cáo kết quả hoạt động kinh </t>
  </si>
  <si>
    <t>doanh. Các khoản được chia khác (ngoài LN thuần) được coi là phần thu hồi các khoản Đtư được ghi nhận</t>
  </si>
  <si>
    <t>là khoản giảm trừ giá gốc đầu tư.</t>
  </si>
  <si>
    <t xml:space="preserve">  Khoản đầu tư vào Cty liên doanh được kế toán theo phương pháp giá gốc. Khoản vốn góp liên doanh không</t>
  </si>
  <si>
    <t>điều chỉnh theo thay đổi của phần sở hữu của Công ty trong tài sản thuần của Cty liên doanh.Báo cáo KQ</t>
  </si>
  <si>
    <t>hoạt động kinh doanh của công ty phản ánh khoản thu nhập được chia từ lợi nhuận thuần luỹ kế của Cty liên</t>
  </si>
  <si>
    <t>doanh phát sinh sau khi góp vốn liên doanh.</t>
  </si>
  <si>
    <t>Nguyên tắc ghi  nhận và vốn hoá các khoản chi phí đi vay.</t>
  </si>
  <si>
    <t xml:space="preserve">  Chi phí đi vay được ghi nhận vào chi phí sản xuất, KD  trong kỳ khi phát sinh ,trừ chi phí đI vay liên quan</t>
  </si>
  <si>
    <t>trực tiếp đến việc đầu tư xây dựng hoặc sản xuất TS dở dang được tính vào giá trị của TS đó(được vốn hoá)</t>
  </si>
  <si>
    <t>khi có đủ các điều kiện quy định trong chuẩn mực Kế toán Việt Nam số 16"chi phí đi vay"</t>
  </si>
  <si>
    <t>Nguyên tắc ghi nhận và phân bổ chi phí trả trước</t>
  </si>
  <si>
    <t>Các chi phí trả trước chỉ liên quan đến chi phí sản xuất kinh doanh năm tài chính hiện tại được ghi nhận là chi</t>
  </si>
  <si>
    <t>phí trả trước ngắn hạn và được tính vào chi phí sản xuất kinh doanh trong năm tài chính</t>
  </si>
  <si>
    <t>Nguyên tắc ghi nhận chi phí phải trả</t>
  </si>
  <si>
    <t>Các khoản chi phí thực tế chưa phát sinh nhưng được trích trước vào chi phí sản xuất, kinh doanh trong kỳ để</t>
  </si>
  <si>
    <t>đảm bảo khi chi phí phát sinh thực tế không gây đột biến cho chi phí sản xuất kinh doanh trên cơ sở đảm bảo</t>
  </si>
  <si>
    <t>nguyên tắc phù hợp giữa doanh thu và chi phí.Khi các chi phí đó phát sinh, nếu có chênh lệch với số đã trích,</t>
  </si>
  <si>
    <t>kế toán tiến hành ghi bổ sung hoặc ghi giảm chi phí tương ứng với phần chênh lệch.</t>
  </si>
  <si>
    <t>Nguyên tắc và phương pháp ghi nhận các khoản dự phòng phải trả.</t>
  </si>
  <si>
    <t>Giá trị được nghi nhận của một khoản dự phòng phải trả là giá trị được ước tính hợp lý nhất về khoản tiền sẽ</t>
  </si>
  <si>
    <t>phảI chi để thanh toán nghĩa vụ nợ hiện tại tại ngày kết thúc kỳ KT năm hoặc tại ngày kết thúc kỳ kế toán</t>
  </si>
  <si>
    <t>giữa niên độ</t>
  </si>
  <si>
    <t>Nguyên tắc ghi nhận vốn chủ sở hữu</t>
  </si>
  <si>
    <t>Vốn đầu tư của chủ sở hữu được ghi nhận theo số vốn thực góp của chủ sở hữu.</t>
  </si>
  <si>
    <t>Vốn khác của chủ sở hữu được ghi theo giá trị còn lại giữa giá trị hợp lý của các tài sản mà doanh nghiệp được</t>
  </si>
  <si>
    <t>các tổ chức, cá nhân khác tặng, biếu sau khi trừ (-) các khoản thuế phải nộp (nếu có) liên quan đến các tài sản</t>
  </si>
  <si>
    <t>được tặng ,biếu này và khoản bổ sung vốn kinh doanh từ kết quả hoạt động kinh doanh.</t>
  </si>
  <si>
    <t>Cổ tức trả cho các cổ đông được ghi nhận là khoản phải trả trong Bảng cân đối kế toán của Công ty sau khi có</t>
  </si>
  <si>
    <t>thông báo chia cổ tức của Hội đồng Quản trị Công ty.</t>
  </si>
  <si>
    <t>Lợi nhuận sau thuế chưa phân phối là số lợi nhuận từ các hoạt động của Doanh nghiệp sau khi trừ(-) các khoản</t>
  </si>
  <si>
    <t>điều chỉnh do áp dụng hồi tố thay đổi CS kế toán và điều chỉnh hồi tố sai sót trọng yếu của các năm trước</t>
  </si>
  <si>
    <t>Nguyên tắc và phương pháp ghi nhận doanh thu</t>
  </si>
  <si>
    <t>Doanh thu bán hàng được ghi nhận khi đồng thời thoả mãn các điều kiện sau:</t>
  </si>
  <si>
    <t xml:space="preserve"> -Phần lớn  rủi  ro và lợi ích gắn liền với quyền sở hữu SP hoặc hàng hoá đã được chuyển giao cho người mua</t>
  </si>
  <si>
    <t xml:space="preserve"> -Công ty không còn nắm giữ quyền quản lý hàng hoá như người sở hữu hàng hoá hoặc quyền kiểm soát HH</t>
  </si>
  <si>
    <t xml:space="preserve"> -Doanh thu được xác định tương đối chắc chắn;</t>
  </si>
  <si>
    <t xml:space="preserve"> -Công ty đã thu được hoặc sẽ thu được lợi ích kinh tế từ giao dịch bán hàng.</t>
  </si>
  <si>
    <t xml:space="preserve"> -Xác định được chi phí liên quan đến giao dịch bán hàng.</t>
  </si>
  <si>
    <t>Doanh thu cung cấp dịch vụ</t>
  </si>
  <si>
    <t>Doanh thu cung cấp dịch vụ được ghi nhận khi kết quả của giao dịch đó được xác định một cách đáng tin cậy.</t>
  </si>
  <si>
    <t>Trường hợp việc cung cấp dịch vụ liên quan đến nhiều kỳ thì doanh thu được ghi nhận trong kỳ theo kết quả</t>
  </si>
  <si>
    <t>phần công việc đã hoàn thành vào ngày lập Bảng cân đối kế toán của kỳ đó. Kết quả của giao dịch cung cấp</t>
  </si>
  <si>
    <t>dịch vụ được xác định khi thoả mãn các điều kiện sau:</t>
  </si>
  <si>
    <t xml:space="preserve"> -Có khả năng thu được lợi ích kinh tế từ giao dịch cung cấp dịch vụ đó;</t>
  </si>
  <si>
    <t xml:space="preserve"> -Xác định được phần công việc đã hoàn thành vào ngày lập bảng cân đối kế toán;</t>
  </si>
  <si>
    <t xml:space="preserve"> -Xác định được chi phí phát sinh cho giao dịch và chi phí để hoành thành giao dịch cung cấp dịch vụ đó.</t>
  </si>
  <si>
    <t xml:space="preserve">Phần công việc cung cấp dịch vụ đã hoàn thành được xác định theo phương pháp đánh giá công việc hoàn </t>
  </si>
  <si>
    <t xml:space="preserve">thành </t>
  </si>
  <si>
    <t>Doanh thu hoạt động tài chính</t>
  </si>
  <si>
    <t>Doanh thu HĐTC khác được ghi nhận khi thoả mãn đồng thời 2 điều kiện sau :</t>
  </si>
  <si>
    <t xml:space="preserve">Cổ tức, lợi nhuận được chia được ghi nhận khi công ty được quyền nhận cổ tức hoặc được quyền nhận lợi </t>
  </si>
  <si>
    <t>nhuận từ việc góp vốn .</t>
  </si>
  <si>
    <t>Nguyên tắc và phương pháp ghi nhận chi phí tài chính</t>
  </si>
  <si>
    <t>Các khoản chi phí được ghi nhận vào chi phí tài chính gồm:</t>
  </si>
  <si>
    <t xml:space="preserve"> - Chi phí cho vay và đi vay vốn;</t>
  </si>
  <si>
    <t>Nguyên tắc và phương pháp ghi nhận chi phí thuế TNDN hiện hành, chi phí thuế thu nhập</t>
  </si>
  <si>
    <t>Chi phí thuế thu nhập doanh nghiệp hiện hành được xác định trên cơ sở thu nhập chịu thuế và thuế suất thuế</t>
  </si>
  <si>
    <t xml:space="preserve">TNDN trong năm hiện hành. Năm 2013 Công ty được hưởng  ưu đãi về thuế suất thuế TNDN: Thuế suất 20% </t>
  </si>
  <si>
    <t>Thông tin bổ sung cho các khoản mục trình bày trong bảng cân đối kế toán</t>
  </si>
  <si>
    <t>Danh mục</t>
  </si>
  <si>
    <t>Cuối năm</t>
  </si>
  <si>
    <t>Đầu năm</t>
  </si>
  <si>
    <t>Tiền và các khoản tương đương tiền</t>
  </si>
  <si>
    <t xml:space="preserve"> - Tiền mặt</t>
  </si>
  <si>
    <t xml:space="preserve"> - Tiền gửi ngân hàng</t>
  </si>
  <si>
    <t xml:space="preserve"> - Tiền đang chuyển</t>
  </si>
  <si>
    <t xml:space="preserve"> - Các khoản tương đương tiền</t>
  </si>
  <si>
    <t>Các khoản đầu tư tài chính ngắn hạn khác</t>
  </si>
  <si>
    <t xml:space="preserve"> - Chứng khoán đầu tư ngắn hạn</t>
  </si>
  <si>
    <t xml:space="preserve"> - Đầu tư ngắn hạn khác</t>
  </si>
  <si>
    <t xml:space="preserve"> - Dự phòng giảm giá đầu tư ngắn hạn</t>
  </si>
  <si>
    <t>Các khoản phải thu ngắn hạn khác</t>
  </si>
  <si>
    <t xml:space="preserve"> - Phải thu về cổ phần hóa</t>
  </si>
  <si>
    <t xml:space="preserve"> - Phải thu về cổ tức và lợi nhuận được chia</t>
  </si>
  <si>
    <t xml:space="preserve"> - Phải thu người lao động</t>
  </si>
  <si>
    <t xml:space="preserve"> - Các khoản phải thu khác</t>
  </si>
  <si>
    <t>Hàng tồn kho</t>
  </si>
  <si>
    <t xml:space="preserve"> - Hàng mua đang đi trên đường</t>
  </si>
  <si>
    <t xml:space="preserve"> - Nguyên liệu, vật liệu</t>
  </si>
  <si>
    <t xml:space="preserve"> - Công cụ, dụng cụ</t>
  </si>
  <si>
    <t xml:space="preserve"> - Chi phí SXKD dở dang</t>
  </si>
  <si>
    <t xml:space="preserve"> - Thành phẩm</t>
  </si>
  <si>
    <t xml:space="preserve"> - Hàng hóa</t>
  </si>
  <si>
    <t xml:space="preserve"> - Hàng gửi đi bán</t>
  </si>
  <si>
    <t xml:space="preserve"> - Hàng hóa kho Bảo thuế</t>
  </si>
  <si>
    <t xml:space="preserve"> - Hàng hóa bất động sản</t>
  </si>
  <si>
    <t xml:space="preserve"> - Cộng giá gốc hàng tồn kho</t>
  </si>
  <si>
    <t>*Giá trị ghi sổ của hàng tồn kho dùng để thế chấp, cầm cố đảm bảo các</t>
  </si>
  <si>
    <t>khoản nợ phải trả</t>
  </si>
  <si>
    <t>*Giá trị hoàn nhập dự phòng giảm giá hàng tồn kho trong năm</t>
  </si>
  <si>
    <t>*Các trường hợp hoặc sự kiện dẫn đến phải trích thêm hoặc hoàn nhập dự</t>
  </si>
  <si>
    <t>phòng giảm giá hàng tồn kho</t>
  </si>
  <si>
    <t>Thuế và các khoản phải thu Nhà nước</t>
  </si>
  <si>
    <t xml:space="preserve"> - Thuế thu nhập doanh nghiệp nộp thừa</t>
  </si>
  <si>
    <t xml:space="preserve"> - Các khoản phải thu Nhà nước</t>
  </si>
  <si>
    <t>Phải thu dài hạn nội bộ</t>
  </si>
  <si>
    <t xml:space="preserve"> - Cho vay dài hạn nội bộ</t>
  </si>
  <si>
    <t xml:space="preserve"> - Phải thu dài hạn nội bộ khác</t>
  </si>
  <si>
    <t>Phải thu dài hạn khác</t>
  </si>
  <si>
    <t>Các khoản đầu tư dài hạn khác</t>
  </si>
  <si>
    <t>Chi phí trả trước dài hạn (242)</t>
  </si>
  <si>
    <t xml:space="preserve"> - CCDC chờ phân bổ</t>
  </si>
  <si>
    <t xml:space="preserve"> - Chi phí bồi thường đất khoán lâm nghiệp</t>
  </si>
  <si>
    <t>Các khoản vay &amp; nợ ngắn hạn</t>
  </si>
  <si>
    <t xml:space="preserve"> - Vay ngắn hạn</t>
  </si>
  <si>
    <t xml:space="preserve"> - Nợ dài hạn đến hạn trả</t>
  </si>
  <si>
    <t>Thuế &amp; các khoản nộp Nhà nước</t>
  </si>
  <si>
    <t xml:space="preserve"> - Thuế GTGT</t>
  </si>
  <si>
    <t xml:space="preserve"> - Thuế tiêu thụ đặc biệt</t>
  </si>
  <si>
    <t xml:space="preserve"> - Thuế xuất, nhập khẩu</t>
  </si>
  <si>
    <t xml:space="preserve"> - Thuế thu nhập doanh nghiệp</t>
  </si>
  <si>
    <t xml:space="preserve"> - Thuế thu nhập cá nhân</t>
  </si>
  <si>
    <t xml:space="preserve"> - Thuế thu nhập cá nhân (thu hộ - khấu trừ 10%)</t>
  </si>
  <si>
    <t xml:space="preserve"> - Thuế tài nguyên</t>
  </si>
  <si>
    <t xml:space="preserve"> - Thuế nhà đất và tiền thuê đất</t>
  </si>
  <si>
    <t xml:space="preserve"> - Các loại thuế khác</t>
  </si>
  <si>
    <t xml:space="preserve"> - Các khoản phí, lệ phí và các khoản phải nộp khác</t>
  </si>
  <si>
    <t>Chi phí phải trả</t>
  </si>
  <si>
    <t xml:space="preserve"> - Trích trước chi phí tiền lương trong thời gian nghỉ phép</t>
  </si>
  <si>
    <t xml:space="preserve"> - Trích trước chi phí bóc đất để đủ hệ số</t>
  </si>
  <si>
    <t xml:space="preserve"> - Trích trước các chỉ tiêu công nghệ</t>
  </si>
  <si>
    <t xml:space="preserve"> - Trích trước CP SCL</t>
  </si>
  <si>
    <t xml:space="preserve"> - Trích trước CP môi trường tại Công ty</t>
  </si>
  <si>
    <t xml:space="preserve"> - Chi phí phải trả khác</t>
  </si>
  <si>
    <t>Các khoản phải trả, phải nộp ngắn hạn khác</t>
  </si>
  <si>
    <t xml:space="preserve"> - Tài sản thừa chờ giải quyết</t>
  </si>
  <si>
    <t xml:space="preserve"> - Kinh phí công đoàn</t>
  </si>
  <si>
    <t xml:space="preserve"> - Bảo hiểm xã hội, y tế (để lại Công ty)</t>
  </si>
  <si>
    <t xml:space="preserve"> - Bảo hiểm xã hội, y tế</t>
  </si>
  <si>
    <t xml:space="preserve"> - Nhận ký quỹ, ký cược ngắn hạn</t>
  </si>
  <si>
    <t xml:space="preserve"> - Doanh thu chưa thực hiện</t>
  </si>
  <si>
    <t xml:space="preserve"> - Kinh phí Đảng</t>
  </si>
  <si>
    <t xml:space="preserve"> - Các khoản phải trả, phải nộp khác</t>
  </si>
  <si>
    <t>Phải trả dài hạn nội bộ</t>
  </si>
  <si>
    <t xml:space="preserve"> - Vay dài hạn nội bộ</t>
  </si>
  <si>
    <t xml:space="preserve"> - Phải trả dài hạn nội bộ khác</t>
  </si>
  <si>
    <t>Các khoản vay &amp; nợ dài hạn</t>
  </si>
  <si>
    <t>Vay dài hạn</t>
  </si>
  <si>
    <t xml:space="preserve"> - Vay ngân hàng</t>
  </si>
  <si>
    <t xml:space="preserve"> - Công ty tài chính Tập đoàn than</t>
  </si>
  <si>
    <t xml:space="preserve"> - Tập đoàn CN than - KS Việt Nam</t>
  </si>
  <si>
    <t>Tài sản thuế thu nhập hoãn lại và thuế thu nhập hoãn lại phải trả</t>
  </si>
  <si>
    <t>Thông tin bổ sung cho các khoản mục trình bày trong báo cáo kết quả hoạt động SXKD</t>
  </si>
  <si>
    <t>Năm nay</t>
  </si>
  <si>
    <t>Năm trước</t>
  </si>
  <si>
    <t>Tổng doanh thu bán hàng và cung cấp dịch vụ (MS01)</t>
  </si>
  <si>
    <t>Trong đó:</t>
  </si>
  <si>
    <t xml:space="preserve"> + Doanh thu bán hàng</t>
  </si>
  <si>
    <t>Doanh thu thuần về bán hàng và CC dịch vụ (MS10)</t>
  </si>
  <si>
    <t xml:space="preserve"> + Doanh thu thuần trao đổi sản phẩm, hàng hóa</t>
  </si>
  <si>
    <t xml:space="preserve"> + Doanh thu thuần trao đổi dịch vụ</t>
  </si>
  <si>
    <t>Giá vốn hàng bán (MS11)</t>
  </si>
  <si>
    <t xml:space="preserve"> - Giá vốn của hàng hóa đã bán</t>
  </si>
  <si>
    <t>Doanh thu hoạt động tài chính (MS21)</t>
  </si>
  <si>
    <t xml:space="preserve"> - Lãi tiền gửi, tiền cho vay</t>
  </si>
  <si>
    <t>Chi phí tài chính (MS22)</t>
  </si>
  <si>
    <t xml:space="preserve"> - Lãi tiền vay</t>
  </si>
  <si>
    <t xml:space="preserve"> + Lãi tiền vay ngắn hạn</t>
  </si>
  <si>
    <t xml:space="preserve"> + Lãi tiền vay trung, dài hạn</t>
  </si>
  <si>
    <t xml:space="preserve"> - Lãi (lỗ) chênh lệch tỷ giá đã thực hiện</t>
  </si>
  <si>
    <t xml:space="preserve"> - Lỗ chênh lệch tỷ giá chưa thực hiện</t>
  </si>
  <si>
    <t>Chi phí thuế TNDN hiện hành (MS51)</t>
  </si>
  <si>
    <t xml:space="preserve"> - Chi phí thuế TNDN tính trên DT chịu thuế năm hiện hành</t>
  </si>
  <si>
    <t>Chi phí sản xuất kinh doanh theo yếu tố</t>
  </si>
  <si>
    <t>Chi phí nguyên liệu, vật liệu</t>
  </si>
  <si>
    <t xml:space="preserve"> - Nguyên vật liệu</t>
  </si>
  <si>
    <t xml:space="preserve"> - Nhiên liệu</t>
  </si>
  <si>
    <t xml:space="preserve"> - Động lực</t>
  </si>
  <si>
    <t>Chi phí nhân công</t>
  </si>
  <si>
    <t xml:space="preserve"> - Tiền lương</t>
  </si>
  <si>
    <t xml:space="preserve"> - BHXH, BHYT, KPCĐ</t>
  </si>
  <si>
    <t xml:space="preserve"> - Ăn ca</t>
  </si>
  <si>
    <t>Chi phí khấu hao TSCĐ</t>
  </si>
  <si>
    <t>Chi phí dịch vụ mua ngoài</t>
  </si>
  <si>
    <t>Chi phí khác bằng tiền</t>
  </si>
  <si>
    <t>Mẫu số B02a- DN</t>
  </si>
  <si>
    <t>BÁO CÁO KẾT QUẢ HOẠT ĐỘNG KINH DOANH</t>
  </si>
  <si>
    <t xml:space="preserve">Mã </t>
  </si>
  <si>
    <t>Kỳ</t>
  </si>
  <si>
    <t>Lũy kế</t>
  </si>
  <si>
    <t>số</t>
  </si>
  <si>
    <t>này</t>
  </si>
  <si>
    <t>1. Doanh thu bán hàng và cung cấp dịch vụ</t>
  </si>
  <si>
    <t>2. Các khoản giảm trừ  doanh thu</t>
  </si>
  <si>
    <t>3. Doanh thu thuần (10 = 01- 02)</t>
  </si>
  <si>
    <t>4. Giá vốn hàng bán</t>
  </si>
  <si>
    <t>5. Lợi nhuận gộp  (20 = 10 - 11)</t>
  </si>
  <si>
    <t>6. Doanh thu hoạt động tài chính</t>
  </si>
  <si>
    <t>7. Chi phí tài chính</t>
  </si>
  <si>
    <t xml:space="preserve">  - Trong đó:Chi phí lãi vay </t>
  </si>
  <si>
    <t>8. Chi phí bán hàng</t>
  </si>
  <si>
    <t>9. Chi phí quản lý doanh nghiệp</t>
  </si>
  <si>
    <t>10 LN thuần từ HĐKD {30 = 20 + (21 - 22) - (24 + 25)}</t>
  </si>
  <si>
    <t>11. Thu nhập khác</t>
  </si>
  <si>
    <t>12. Chi phí khác</t>
  </si>
  <si>
    <t>13. Lợi nhuận khác (40 = 31 - 32)</t>
  </si>
  <si>
    <t xml:space="preserve">14. Tổng LN kế toán trước thuế  (50=30+40+45) </t>
  </si>
  <si>
    <t>15. Chi phí thuế TNDN hiện hành</t>
  </si>
  <si>
    <t>16. Chi phí thuế TNDN hoãn lại</t>
  </si>
  <si>
    <t>17. Lợi nhuận sau thuế TNDN (60 = 50-51-52)</t>
  </si>
  <si>
    <t>18- Lãi cơ bản trên cổ phiếu (*)</t>
  </si>
  <si>
    <t>8 - Tăng, giảm TSCĐ hữu hình</t>
  </si>
  <si>
    <t>Khoản mục</t>
  </si>
  <si>
    <t>Nhà cửa</t>
  </si>
  <si>
    <t>Máy móc thiết bị</t>
  </si>
  <si>
    <t>Phương tiện vận tải, truyền dẫn</t>
  </si>
  <si>
    <t>Thiết bị dụng cụ quản lý</t>
  </si>
  <si>
    <t>TSCĐ khác</t>
  </si>
  <si>
    <t>Tổng cộng</t>
  </si>
  <si>
    <t>Nguyên giá TSCĐ hữu hình</t>
  </si>
  <si>
    <t>Số dư đầu năm</t>
  </si>
  <si>
    <t xml:space="preserve"> - Mua trong năm</t>
  </si>
  <si>
    <t xml:space="preserve"> - Đầu tư XDCB hoàn thành</t>
  </si>
  <si>
    <t xml:space="preserve"> - Do chuyển thành CCDC &amp; TS khác</t>
  </si>
  <si>
    <t xml:space="preserve"> - Do nhượng bán</t>
  </si>
  <si>
    <t xml:space="preserve">Số dư cuối năm </t>
  </si>
  <si>
    <t>Giá trị hao mòn luỹ kế</t>
  </si>
  <si>
    <t xml:space="preserve"> - Khấu hao trong năm</t>
  </si>
  <si>
    <t>Tr. Đó:  Do trích khấu hao</t>
  </si>
  <si>
    <t xml:space="preserve">            Hao mòn TS PLCC + Nguồn cấp</t>
  </si>
  <si>
    <t xml:space="preserve"> - Giảm khác ( Do chuyển thành CCDC &amp; TS khác )</t>
  </si>
  <si>
    <t>Giá trị còn lại của TSCĐ HH</t>
  </si>
  <si>
    <t xml:space="preserve"> - Tại ngày đầu năm </t>
  </si>
  <si>
    <t xml:space="preserve"> - Tại ngày cuối năm</t>
  </si>
  <si>
    <t xml:space="preserve">          * Giá trị còn lại cuối năm của TSCĐ hữu hình đã dùng thế chấp, cầm cố các khoản vay:</t>
  </si>
  <si>
    <t xml:space="preserve">          * Nguyên giá TSCĐ cuối năm đã hết khấu hao nhưng vẫn còn sử dụng :</t>
  </si>
  <si>
    <t xml:space="preserve">                     - Tài sản cố định hữu hình : </t>
  </si>
  <si>
    <t xml:space="preserve">                     - Tài sản cố định vô hình :</t>
  </si>
  <si>
    <t xml:space="preserve">          * Nguyên giá TSCĐ cuối kỳ chờ thanh lý:</t>
  </si>
  <si>
    <t xml:space="preserve">          * Các cam kết về việc mua, bán TSCĐ hữu hình có gía trị lớn chưa thực hiện  :</t>
  </si>
  <si>
    <t xml:space="preserve">          * Các thay đổi khác về TSCĐ hữu hình :</t>
  </si>
  <si>
    <t>10 - Tăng, giảm tài sản cố định vô hình :</t>
  </si>
  <si>
    <t>Bóc đất XDCB</t>
  </si>
  <si>
    <t>Quyền phát hành</t>
  </si>
  <si>
    <t>Giấy phép và giấy phép nhượng quyền</t>
  </si>
  <si>
    <t>Bản quyền, bằng sáng chế</t>
  </si>
  <si>
    <t>Nhãn hiệu hàng hoá</t>
  </si>
  <si>
    <t>Phần mềm máy vi tính</t>
  </si>
  <si>
    <t>TSCĐ vô                  hình khác</t>
  </si>
  <si>
    <t>Nguyên giá TSCĐ vô hình</t>
  </si>
  <si>
    <t xml:space="preserve">Số dư đầu năm </t>
  </si>
  <si>
    <t xml:space="preserve"> - Tạo ra từ nội bộ doanh nghiệp</t>
  </si>
  <si>
    <t xml:space="preserve"> - Tăng do hợp nhất kinh doanh</t>
  </si>
  <si>
    <t xml:space="preserve"> - Tăng khỏc</t>
  </si>
  <si>
    <t xml:space="preserve"> - Giảm khác ( Do chuyển đổi thành CCDC và TS khác )</t>
  </si>
  <si>
    <t xml:space="preserve"> - Thanh lý, nhượng bán</t>
  </si>
  <si>
    <t>số dư cuối năm</t>
  </si>
  <si>
    <t xml:space="preserve"> - Thanh lý nhượng bán </t>
  </si>
  <si>
    <t>Giá trị còn lại của TSCĐ VH</t>
  </si>
  <si>
    <t>11 - Chi phí xõy dựng cơ bản dở dang :</t>
  </si>
  <si>
    <t>Cuối kỳ</t>
  </si>
  <si>
    <r>
      <t xml:space="preserve"> - </t>
    </r>
    <r>
      <rPr>
        <b/>
        <u/>
        <sz val="11"/>
        <rFont val="Times New Roman"/>
        <family val="1"/>
        <charset val="163"/>
      </rPr>
      <t>Chi phớ XDCB dở dang</t>
    </r>
  </si>
  <si>
    <t xml:space="preserve">         - Mua sắm mới</t>
  </si>
  <si>
    <t xml:space="preserve">         - XDCB dở dang</t>
  </si>
  <si>
    <r>
      <t xml:space="preserve">        </t>
    </r>
    <r>
      <rPr>
        <i/>
        <u/>
        <sz val="11"/>
        <rFont val="Times New Roman"/>
        <family val="1"/>
        <charset val="163"/>
      </rPr>
      <t xml:space="preserve"> Trong đú</t>
    </r>
    <r>
      <rPr>
        <i/>
        <sz val="11"/>
        <rFont val="Times New Roman"/>
        <family val="1"/>
        <charset val="163"/>
      </rPr>
      <t xml:space="preserve"> : Những công trình lớn </t>
    </r>
  </si>
  <si>
    <t xml:space="preserve"> + DA XD nhà văn phòng</t>
  </si>
  <si>
    <t xml:space="preserve"> + Lập DA ĐT phát triển mỏ</t>
  </si>
  <si>
    <t xml:space="preserve"> + CP lập đề án Duy trì và PT sản xuất</t>
  </si>
  <si>
    <t xml:space="preserve"> + DA ĐT khai thác lộ thiên Bắc Bàng Danh</t>
  </si>
  <si>
    <t xml:space="preserve">         - SCL- TSCĐ</t>
  </si>
  <si>
    <t xml:space="preserve">Trong đó : Những thiết bị lớn </t>
  </si>
  <si>
    <t>12 - Tăng, giảm bất động sản đầu tư :</t>
  </si>
  <si>
    <t xml:space="preserve">      - Thuyết  minh số liệu và giải trình khác theo yờu cầu của Chuẩn mực kế toán số 05 '' Bất động sản đầu tư ''</t>
  </si>
  <si>
    <t>22 - Vốn chủ sở hữu</t>
  </si>
  <si>
    <t>a. Bảng đối chiếu biến động của vốn chủ sở hữu</t>
  </si>
  <si>
    <t>vốn ĐT của chủ sở hữu</t>
  </si>
  <si>
    <t>Thặng dư vốn CP</t>
  </si>
  <si>
    <t>LN chưa phân phối</t>
  </si>
  <si>
    <t>Vốn khác của chủ sở hữu</t>
  </si>
  <si>
    <t>Cổ phiếu quỹ</t>
  </si>
  <si>
    <t>Chênh lệch đánh giá lại TS</t>
  </si>
  <si>
    <t>Quỹ dự phòng tài chính</t>
  </si>
  <si>
    <t>Quỹ đầu tư phát triển</t>
  </si>
  <si>
    <t>Nguồn vốn đầu tư XDCB</t>
  </si>
  <si>
    <t>Số dư đầu năm trước</t>
  </si>
  <si>
    <t xml:space="preserve"> - Tăng vốn trong năm trước</t>
  </si>
  <si>
    <t xml:space="preserve"> - Lãi trong năm trước</t>
  </si>
  <si>
    <t xml:space="preserve"> - Tăng khác</t>
  </si>
  <si>
    <t xml:space="preserve"> - Giảm vốn trong năm trước</t>
  </si>
  <si>
    <t xml:space="preserve"> - Lỗ trong năm trước</t>
  </si>
  <si>
    <t xml:space="preserve"> - Giảm khác</t>
  </si>
  <si>
    <t>Số DC năm trước -Số DĐ năm nay</t>
  </si>
  <si>
    <t xml:space="preserve"> - Tăng vốn trong năm nay</t>
  </si>
  <si>
    <t xml:space="preserve"> - Lãi trong năm nay</t>
  </si>
  <si>
    <t xml:space="preserve"> - Giảm vốn trong năm nay</t>
  </si>
  <si>
    <t xml:space="preserve"> - Lỗ trong năm nay</t>
  </si>
  <si>
    <t>Số dư cuối năm nay</t>
  </si>
  <si>
    <t>b. Chi tiết vốn đầu tư của chủ sở hữu</t>
  </si>
  <si>
    <t xml:space="preserve"> - Vốn góp của Nhà nước ( CPNN )</t>
  </si>
  <si>
    <t xml:space="preserve"> -  Vốn góp của các đối tượng khác ( CPPT )</t>
  </si>
  <si>
    <t xml:space="preserve"> - Vốn tự bổ sung</t>
  </si>
  <si>
    <t xml:space="preserve"> - Khác</t>
  </si>
  <si>
    <t>Cộng</t>
  </si>
  <si>
    <t>c. Các giao dịch về vốn với các chủ sở hữu và phân phối cổ tức, chia lợi nhuận</t>
  </si>
  <si>
    <t xml:space="preserve"> - Vốn đầu tư của chủ sở hữu</t>
  </si>
  <si>
    <t xml:space="preserve"> + Vốn góp đầu năm</t>
  </si>
  <si>
    <t xml:space="preserve"> + Vốn góp tăng trong năm</t>
  </si>
  <si>
    <t xml:space="preserve"> + Vốn góp giảm trong năm </t>
  </si>
  <si>
    <t xml:space="preserve"> + Vốn góp cuối năm</t>
  </si>
  <si>
    <t xml:space="preserve"> - Cổ tức , lợi nhuận đã chia</t>
  </si>
  <si>
    <t>d. Cổ tức</t>
  </si>
  <si>
    <t xml:space="preserve"> - Cổ tức đã công bố sau ngày kết thúc kỳ kế toán năm</t>
  </si>
  <si>
    <t xml:space="preserve"> + Cổ tức đã công bố trên cổ phiếu phổ thông </t>
  </si>
  <si>
    <t xml:space="preserve"> + Cổ tức đã công bố trên cổ phiếu ưu đãi</t>
  </si>
  <si>
    <t xml:space="preserve"> - Cổ tức của cổ phiếu ưu đãi luỹ kế chưa ghi nhận được</t>
  </si>
  <si>
    <t xml:space="preserve">đ.Cổ phiếu </t>
  </si>
  <si>
    <t xml:space="preserve"> - Số lượng cổ phiếu đăng ký phát hành </t>
  </si>
  <si>
    <t xml:space="preserve"> - Số lượng cổ phiếu đã bán ra công chúng</t>
  </si>
  <si>
    <t xml:space="preserve"> + Cổ phiếu phổ thông</t>
  </si>
  <si>
    <t xml:space="preserve"> - Số lượng cổ phiếu được mua lại</t>
  </si>
  <si>
    <t xml:space="preserve"> - Số lượng cổ phiếu đang lưu hành</t>
  </si>
  <si>
    <t xml:space="preserve"> * Mệnh giá cổ phiếu đang lưu hành :</t>
  </si>
  <si>
    <t>e. Các quỹ của doanh nghiệp :</t>
  </si>
  <si>
    <t xml:space="preserve"> - Quỹ đầu tư phát triển</t>
  </si>
  <si>
    <t xml:space="preserve"> - Quỹ dự phòng tài chính</t>
  </si>
  <si>
    <t xml:space="preserve"> - Quỹ khác thuộc vốn chủ sở hữu</t>
  </si>
  <si>
    <t xml:space="preserve"> * Mục đích trích lập và sử sụng các quỹ của doanh nghiệp</t>
  </si>
  <si>
    <t>g. Thu nhập và chi phí ,lãi hoặc lỗ được ghi nhận trực tiếp vào vốn chủ sở hữu theo quy định của các chuẩn mực kế toán cụ thể .</t>
  </si>
  <si>
    <t xml:space="preserve">   + Quý thưởng ban quản lý điều hành</t>
  </si>
  <si>
    <t xml:space="preserve">  5. Chênh lệch đánh gía lại tài sản</t>
  </si>
  <si>
    <t xml:space="preserve">  6. Chênh lệch tỷ gía hối đoái</t>
  </si>
  <si>
    <t xml:space="preserve">  8. Qũy dự phòng tài chính</t>
  </si>
  <si>
    <t xml:space="preserve">                     TẬP ĐOÀN CÔNG NGHIỆP</t>
  </si>
  <si>
    <t xml:space="preserve">            THAN - KHOÁNG SẢN VIỆT NAM</t>
  </si>
  <si>
    <t xml:space="preserve"> Năm 2013</t>
  </si>
  <si>
    <t>2.1 Vật tư, hàng hoá nhận giữ hộ, nhận gia công</t>
  </si>
  <si>
    <t>2.2 Vật tư, hàng hoá nhận giữ hộkhi cổ phần hoá Công ty</t>
  </si>
  <si>
    <t>2.3 Vật tư, hàng hoá  viện trợ</t>
  </si>
  <si>
    <t>3. Hàng hoá nhận bán hộ, nhận ký cược, ký gửi</t>
  </si>
  <si>
    <t>4. Nợ khó đòi đã xử lý</t>
  </si>
  <si>
    <t>Năm 2013</t>
  </si>
  <si>
    <t xml:space="preserve">                            TẬP ĐOÀN CÔNG NGHIỆP</t>
  </si>
  <si>
    <t xml:space="preserve">                    THAN - KHOÁNG SẢN VIỆT NAM</t>
  </si>
  <si>
    <r>
      <rPr>
        <sz val="8"/>
        <rFont val="Times New Roman"/>
        <family val="1"/>
      </rPr>
      <t xml:space="preserve">       </t>
    </r>
    <r>
      <rPr>
        <u/>
        <sz val="8"/>
        <rFont val="Times New Roman"/>
        <family val="1"/>
      </rPr>
      <t>CÔNG TY CỔ PHẦN THAN HÀ TU - VINACOMIN</t>
    </r>
  </si>
  <si>
    <t>NĂM 2013</t>
  </si>
  <si>
    <t>NĂM 2012</t>
  </si>
  <si>
    <t>Tổng số CBCVN có mặt đến 31/12/2013: 2.520 người</t>
  </si>
  <si>
    <t>Tổng số CBCVN có mặt bình quân đến 31/12/2013: 2.658 người</t>
  </si>
  <si>
    <t>Tổng quỹ lương : 204.007.041.140 đồng</t>
  </si>
  <si>
    <t>Tiền lương bình quân  : 6.396.007 đ/người/ tháng</t>
  </si>
  <si>
    <t xml:space="preserve"> - Kỳ kế toán năm của công ty bắt đầu từ ngày 1/1/2013 và kết thúc vào ngày 31/12/2013</t>
  </si>
  <si>
    <t>phẩm dở dang và thành phẩm thực hiện theo QĐ 2917/QĐ-HĐQT ngày 27/12/2006 của HĐQT  TĐCN nam</t>
  </si>
  <si>
    <t xml:space="preserve"> - Các khoản lỗ do thay đổi tỷ giá hối đoái của các nghịêp vụ phát sinh liên quan đến ngoại tệ;</t>
  </si>
  <si>
    <t xml:space="preserve">được giảm 5% thuế suất. Công ty quý IV/2013 chưa phân phối lợi nhuận, chờ quyết định phương án PPLN của </t>
  </si>
  <si>
    <t>Tập đoàn</t>
  </si>
  <si>
    <t xml:space="preserve"> - Gía trị còn lại TSCĐ chuyển đổi thành CCDC và TS khác theo TT45</t>
  </si>
  <si>
    <t xml:space="preserve"> - SCL hoàn thành chờ phân bổ</t>
  </si>
  <si>
    <t xml:space="preserve"> - Phí sử dụng đường bộ</t>
  </si>
  <si>
    <t xml:space="preserve"> - Phí trước bạ xe ô tô</t>
  </si>
  <si>
    <t xml:space="preserve"> - Trích trước lãi phải trả TC + ngân hàng</t>
  </si>
  <si>
    <t>Trích trước các chỉ tiêu</t>
  </si>
  <si>
    <t>Những thông tin khác</t>
  </si>
  <si>
    <t xml:space="preserve">          LẬP BiỂU                                KẾ TOÁN TRƯỞNG</t>
  </si>
  <si>
    <t xml:space="preserve">               TẬP ĐOÀN CÔNG NGHIỆP</t>
  </si>
  <si>
    <t xml:space="preserve">         THAN - KHOÁNG SẢN VIỆT NAM</t>
  </si>
  <si>
    <t>12 tháng năm 2013</t>
  </si>
  <si>
    <t>Quý IV</t>
  </si>
  <si>
    <t xml:space="preserve"> + Trung tu máy xúc EKG số 17</t>
  </si>
</sst>
</file>

<file path=xl/styles.xml><?xml version="1.0" encoding="utf-8"?>
<styleSheet xmlns="http://schemas.openxmlformats.org/spreadsheetml/2006/main">
  <numFmts count="115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#,##0.0_);[Red]\(#,##0.0\)"/>
    <numFmt numFmtId="167" formatCode="0.000"/>
    <numFmt numFmtId="168" formatCode="0.0%"/>
    <numFmt numFmtId="169" formatCode="0.0"/>
    <numFmt numFmtId="170" formatCode="_-&quot;$&quot;* #,##0_-;\-&quot;$&quot;* #,##0_-;_-&quot;$&quot;* &quot;-&quot;_-;_-@_-"/>
    <numFmt numFmtId="171" formatCode="##.##%"/>
    <numFmt numFmtId="172" formatCode="&quot;\&quot;#,##0;[Red]&quot;\&quot;&quot;\&quot;\-#,##0"/>
    <numFmt numFmtId="173" formatCode="_ * #,##0.00_ ;_ * \-#,##0.00_ ;_ * &quot;-&quot;??_ ;_ @_ "/>
    <numFmt numFmtId="174" formatCode="_ * #,##0_ ;_ * \-#,##0_ ;_ * &quot;-&quot;_ ;_ @_ "/>
    <numFmt numFmtId="175" formatCode="_-* #,##0_-;\-* #,##0_-;_-* &quot;-&quot;_-;_-@_-"/>
    <numFmt numFmtId="176" formatCode="_-* #,##0.00_-;\-* #,##0.00_-;_-* &quot;-&quot;??_-;_-@_-"/>
    <numFmt numFmtId="177" formatCode="#,###&quot; &quot;;\(#,###\)"/>
    <numFmt numFmtId="178" formatCode="#,###&quot;  &quot;;\(#,###\)&quot; &quot;"/>
    <numFmt numFmtId="179" formatCode="_-[$€-2]* #,##0.00_-;\-[$€-2]* #,##0.00_-;_-[$€-2]* &quot;-&quot;??_-"/>
    <numFmt numFmtId="180" formatCode="&quot;\&quot;#,##0.00;[Red]&quot;\&quot;\-#,##0.00"/>
    <numFmt numFmtId="181" formatCode="&quot;\&quot;#,##0.00;[Red]&quot;\&quot;&quot;\&quot;&quot;\&quot;&quot;\&quot;&quot;\&quot;&quot;\&quot;\-#,##0.00"/>
    <numFmt numFmtId="182" formatCode="&quot;\&quot;#,##0;[Red]&quot;\&quot;\-#,##0"/>
    <numFmt numFmtId="183" formatCode="_-&quot;$&quot;* #,##0.00_-;\-&quot;$&quot;* #,##0.00_-;_-&quot;$&quot;* &quot;-&quot;??_-;_-@_-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_ &quot;\&quot;* #,##0_ ;_ &quot;\&quot;* \-#,##0_ ;_ &quot;\&quot;* &quot;-&quot;_ ;_ @_ "/>
    <numFmt numFmtId="188" formatCode="_ &quot;\&quot;* #,##0.00_ ;_ &quot;\&quot;* \-#,##0.00_ ;_ &quot;\&quot;* &quot;-&quot;??_ ;_ @_ "/>
    <numFmt numFmtId="189" formatCode="_ &quot;\&quot;* ###,0&quot;.&quot;00_ ;_ &quot;\&quot;* \-###,0&quot;.&quot;00_ ;_ &quot;\&quot;* &quot;-&quot;??_ ;_ @_ "/>
    <numFmt numFmtId="190" formatCode="mmm"/>
    <numFmt numFmtId="191" formatCode="_-* #,##0.00\ &quot;$&quot;_-;\-* #,##0.00\ &quot;$&quot;_-;_-* &quot;-&quot;??\ &quot;$&quot;_-;_-@_-"/>
    <numFmt numFmtId="192" formatCode="_(* #,##0.0000_);_(* \(#,##0.0000\);_(* &quot;-&quot;??_);_(@_)"/>
    <numFmt numFmtId="193" formatCode="_-* #,##0.00\ _$_-;\-* #,##0.00\ _$_-;_-* &quot;-&quot;??\ _$_-;_-@_-"/>
    <numFmt numFmtId="194" formatCode="#,##0\ &quot;FB&quot;;[Red]\-#,##0\ &quot;FB&quot;"/>
    <numFmt numFmtId="195" formatCode="#,##0\ &quot;FB&quot;;\-#,##0\ &quot;FB&quot;"/>
    <numFmt numFmtId="196" formatCode="##,###.##"/>
    <numFmt numFmtId="197" formatCode="0.000_)"/>
    <numFmt numFmtId="198" formatCode="#,##0_)_%;\(#,##0\)_%;"/>
    <numFmt numFmtId="199" formatCode="_._.* #,##0.0_)_%;_._.* \(#,##0.0\)_%;_._.* \ .0_)_%"/>
    <numFmt numFmtId="200" formatCode="#,##0.0_)_%;\(#,##0.0\)_%;\ \ .0_)_%"/>
    <numFmt numFmtId="201" formatCode="###,###,##0.000"/>
    <numFmt numFmtId="202" formatCode="#.##0_);\(#.##0\)"/>
    <numFmt numFmtId="203" formatCode="_._.* #,##0.000_)_%;_._.* \(#,##0.000\)_%;_._.* \ .000_)_%"/>
    <numFmt numFmtId="204" formatCode="#,##0.0_);\(#,##0.0\)"/>
    <numFmt numFmtId="205" formatCode="_(* #,##0.000_);_(* \(#,##0.000\);_(* &quot;-&quot;??_);_(@_)"/>
    <numFmt numFmtId="206" formatCode="_ * #,##0.00_)\ _₫_ ;_ * \(#,##0.00\)\ _₫_ ;_ * &quot;-&quot;??_)\ _₫_ ;_ @_ "/>
    <numFmt numFmtId="207" formatCode="#,##0;\(#,##0\)"/>
    <numFmt numFmtId="208" formatCode="_(* #.##0_);_(* \(#.##0\);_(* &quot;-&quot;_);_(@_)"/>
    <numFmt numFmtId="209" formatCode="\$#,##0\ ;\(\$#,##0\)"/>
    <numFmt numFmtId="210" formatCode="* \(#,##0\);* #,##0_);&quot;-&quot;??_);@"/>
    <numFmt numFmtId="211" formatCode="_ &quot;$&quot;\ * #,##0.00_ ;_ &quot;$&quot;\ * \-#,##0.00_ ;_ &quot;$&quot;\ * &quot;-&quot;??_ ;_ @_ "/>
    <numFmt numFmtId="212" formatCode="_ &quot;R&quot;\ * #,##0_ ;_ &quot;R&quot;\ * \-#,##0_ ;_ &quot;R&quot;\ * &quot;-&quot;_ ;_ @_ "/>
    <numFmt numFmtId="213" formatCode="##,##0%"/>
    <numFmt numFmtId="214" formatCode="#,###%"/>
    <numFmt numFmtId="215" formatCode="##.##"/>
    <numFmt numFmtId="216" formatCode="###,###"/>
    <numFmt numFmtId="217" formatCode="###.###"/>
    <numFmt numFmtId="218" formatCode="##,###.####"/>
    <numFmt numFmtId="219" formatCode="&quot;$&quot;* #,##0_)_%;&quot;$&quot;* \(#,##0\)_%;&quot;$&quot;* &quot;-&quot;??_)_%;@_)_%"/>
    <numFmt numFmtId="220" formatCode="_-* #,##0.0000\ _F_-;\-* #,##0.0000\ _F_-;_-* &quot;-&quot;??\ _F_-;_-@_-"/>
    <numFmt numFmtId="221" formatCode="_ &quot;$&quot;\ * #,##0_ ;_ &quot;$&quot;\ * \-#,##0_ ;_ &quot;$&quot;\ * &quot;-&quot;??_ ;_ @_ "/>
    <numFmt numFmtId="222" formatCode="_(* #.##0._);_(* \(#.##0.\);_(* &quot;-&quot;??_);_(@_)"/>
    <numFmt numFmtId="223" formatCode="&quot;$&quot;* #,##0.00_);&quot;$&quot;* \(#,##0.00\)"/>
    <numFmt numFmtId="224" formatCode="_ * #,##0.0_ ;_ * \-#,##0.0_ ;_ * &quot;-&quot;??_ ;_ @_ "/>
    <numFmt numFmtId="225" formatCode="_(* #.##._);_(* \(#.##.\);_(* &quot;-&quot;??_);_(@_ⴆ"/>
    <numFmt numFmtId="226" formatCode="_ * #,##0_ ;_ * \-#,##0_ ;_ * &quot;-&quot;??_ ;_ @_ "/>
    <numFmt numFmtId="227" formatCode="_(* #.#._);_(* \(#.#.\);_(* &quot;-&quot;??_);_(@_ⴆ"/>
    <numFmt numFmtId="228" formatCode="\t0.00%"/>
    <numFmt numFmtId="229" formatCode="#0.##"/>
    <numFmt numFmtId="230" formatCode="##,##0.##"/>
    <numFmt numFmtId="231" formatCode="* #,##0_);* \(#,##0\);&quot;-&quot;??_);@"/>
    <numFmt numFmtId="232" formatCode="\t#\ ??/??"/>
    <numFmt numFmtId="233" formatCode="#."/>
    <numFmt numFmtId="234" formatCode="#.00"/>
    <numFmt numFmtId="235" formatCode="#,##0\ "/>
    <numFmt numFmtId="236" formatCode="#,###"/>
    <numFmt numFmtId="237" formatCode="#,##0\ &quot;mk&quot;;[Red]\-#,##0\ &quot;mk&quot;"/>
    <numFmt numFmtId="238" formatCode="_-* #,##0\ _m_k_-;\-* #,##0\ _m_k_-;_-* &quot;-&quot;\ _m_k_-;_-@_-"/>
    <numFmt numFmtId="239" formatCode="&quot;$&quot;#.00"/>
    <numFmt numFmtId="240" formatCode="_-* #,##0.00\ _F_B_-;\-* #,##0.00\ _F_B_-;_-* &quot;-&quot;??\ _F_B_-;_-@_-"/>
    <numFmt numFmtId="241" formatCode="&quot;£&quot;#,##0;\-&quot;£&quot;#,##0"/>
    <numFmt numFmtId="242" formatCode="_-&quot;ß&quot;* #,##0_-;\-&quot;ß&quot;* #,##0_-;_-&quot;ß&quot;* &quot;-&quot;_-;_-@_-"/>
    <numFmt numFmtId="243" formatCode="_-&quot;ß&quot;* #,##0.00_-;\-&quot;ß&quot;* #,##0.00_-;_-&quot;ß&quot;* &quot;-&quot;??_-;_-@_-"/>
    <numFmt numFmtId="244" formatCode="0_)%;\(0\)%"/>
    <numFmt numFmtId="245" formatCode="0%_);\(0%\)"/>
    <numFmt numFmtId="246" formatCode="#,##0\ &quot;$&quot;;[Red]\-#,##0\ &quot;$&quot;"/>
    <numFmt numFmtId="247" formatCode="mmm\-yyyy"/>
    <numFmt numFmtId="248" formatCode="%#.00"/>
    <numFmt numFmtId="249" formatCode="d"/>
    <numFmt numFmtId="250" formatCode="#"/>
    <numFmt numFmtId="251" formatCode="&quot;¡Ì&quot;#,##0;[Red]\-&quot;¡Ì&quot;#,##0"/>
    <numFmt numFmtId="252" formatCode="#,##0.00\ &quot;F&quot;;[Red]\-#,##0.00\ &quot;F&quot;"/>
    <numFmt numFmtId="253" formatCode="###,0&quot;.&quot;00\ &quot;F&quot;;[Red]\-###,0&quot;.&quot;00\ &quot;F&quot;"/>
    <numFmt numFmtId="254" formatCode="&quot;\&quot;#,##0;[Red]\-&quot;\&quot;#,##0"/>
    <numFmt numFmtId="255" formatCode="#,##0\ &quot;F&quot;;\-#,##0\ &quot;F&quot;"/>
    <numFmt numFmtId="256" formatCode="#,##0\ &quot;F&quot;;[Red]\-#,##0\ &quot;F&quot;"/>
    <numFmt numFmtId="257" formatCode="_-* #,##0\ &quot;F&quot;_-;\-* #,##0\ &quot;F&quot;_-;_-* &quot;-&quot;\ &quot;F&quot;_-;_-@_-"/>
    <numFmt numFmtId="258" formatCode="#,##0.00\ &quot;F&quot;;\-#,##0.00\ &quot;F&quot;"/>
    <numFmt numFmtId="259" formatCode="###\ ###\ ###\ ###\ #00"/>
    <numFmt numFmtId="260" formatCode="_-&quot;£&quot;* #,##0_-;\-&quot;£&quot;* #,##0_-;_-&quot;£&quot;* &quot;-&quot;_-;_-@_-"/>
    <numFmt numFmtId="261" formatCode="_-&quot;£&quot;* #,##0.00_-;\-&quot;£&quot;* #,##0.00_-;_-&quot;£&quot;* &quot;-&quot;??_-;_-@_-"/>
    <numFmt numFmtId="262" formatCode="_(* #,##0.00000_);_(* \(#,##0.00000\);_(* &quot;-&quot;??_);_(@_)"/>
    <numFmt numFmtId="263" formatCode="&quot;$&quot;* #,##0_);&quot;$&quot;* \(#,##0\)"/>
    <numFmt numFmtId="264" formatCode="&quot;$&quot;* #,##0.00_)_%;&quot;$&quot;* \(#,##0.00\)_%"/>
    <numFmt numFmtId="265" formatCode="&quot;$&quot;* #,##0_)_%;&quot;$&quot;* \(#,##0\)_%"/>
    <numFmt numFmtId="266" formatCode="#,##0_)_%;\(#,##0\)_%"/>
    <numFmt numFmtId="267" formatCode="#,##0.00_)_%;\(#,##0.00\)_%"/>
    <numFmt numFmtId="268" formatCode="_-* #,##0.00_-;_-* #,##0.00\-;_-* &quot;-&quot;??_-;_-@_-"/>
    <numFmt numFmtId="269" formatCode="_-* #,##0_-;_-* #,##0\-;_-* &quot;-&quot;_-;_-@_-"/>
    <numFmt numFmtId="270" formatCode="#,##0\ &quot;$&quot;_);[Red]\(#,##0\ &quot;$&quot;\)"/>
    <numFmt numFmtId="271" formatCode="_ &quot;￥&quot;* #,##0_ ;_ &quot;￥&quot;* \-#,##0_ ;_ &quot;￥&quot;* &quot;-&quot;_ ;_ @_ "/>
    <numFmt numFmtId="272" formatCode="_ &quot;￥&quot;* #,##0.00_ ;_ &quot;￥&quot;* \-#,##0.00_ ;_ &quot;￥&quot;* &quot;-&quot;??_ ;_ @_ "/>
  </numFmts>
  <fonts count="318">
    <font>
      <sz val="12"/>
      <name val=".vntime"/>
    </font>
    <font>
      <b/>
      <sz val="12"/>
      <name val=".vntime"/>
    </font>
    <font>
      <i/>
      <sz val="12"/>
      <name val=".VnTime"/>
    </font>
    <font>
      <sz val="12"/>
      <name val=".vntime"/>
    </font>
    <font>
      <b/>
      <sz val="10"/>
      <name val=".VnTime"/>
      <family val="2"/>
    </font>
    <font>
      <sz val="10"/>
      <name val=".VnTime"/>
      <family val="2"/>
    </font>
    <font>
      <sz val="10"/>
      <name val=".VnTime"/>
    </font>
    <font>
      <b/>
      <sz val="8"/>
      <name val="Arial"/>
      <family val="2"/>
    </font>
    <font>
      <sz val="8"/>
      <name val="Arial"/>
      <family val="2"/>
    </font>
    <font>
      <sz val="12"/>
      <name val=".VnTimeH"/>
      <family val="2"/>
    </font>
    <font>
      <b/>
      <sz val="12"/>
      <name val=".VnTime"/>
      <family val="2"/>
    </font>
    <font>
      <b/>
      <sz val="14"/>
      <name val=".VnTimeH"/>
      <family val="2"/>
    </font>
    <font>
      <sz val="10"/>
      <name val="Arial"/>
      <family val="2"/>
    </font>
    <font>
      <sz val="12"/>
      <name val=".VnTime"/>
      <family val="2"/>
    </font>
    <font>
      <b/>
      <i/>
      <sz val="12"/>
      <name val=".VnTime"/>
      <family val="2"/>
    </font>
    <font>
      <b/>
      <sz val="12"/>
      <name val=".VnTimeH"/>
      <family val="2"/>
    </font>
    <font>
      <sz val="11"/>
      <name val=".VnTime"/>
      <family val="2"/>
    </font>
    <font>
      <sz val="8"/>
      <name val=".VnTime"/>
    </font>
    <font>
      <sz val="9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.VnTimeH"/>
      <family val="2"/>
    </font>
    <font>
      <i/>
      <sz val="10"/>
      <name val=".VnTime"/>
    </font>
    <font>
      <b/>
      <sz val="12"/>
      <name val="Arial"/>
      <family val="2"/>
    </font>
    <font>
      <b/>
      <sz val="18"/>
      <name val="Arial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0"/>
      <name val="굴림체"/>
      <family val="3"/>
      <charset val="129"/>
    </font>
    <font>
      <b/>
      <sz val="10"/>
      <name val=".VnTimeH"/>
      <family val="2"/>
    </font>
    <font>
      <sz val="9"/>
      <color indexed="10"/>
      <name val="Arial"/>
      <family val="2"/>
    </font>
    <font>
      <sz val="12"/>
      <name val=".VnArial"/>
      <family val="2"/>
    </font>
    <font>
      <b/>
      <sz val="12"/>
      <name val=".VnArial"/>
      <family val="2"/>
    </font>
    <font>
      <sz val="13"/>
      <name val=".VnArial"/>
      <family val="2"/>
    </font>
    <font>
      <sz val="11"/>
      <name val=".VnArial"/>
      <family val="2"/>
    </font>
    <font>
      <sz val="10"/>
      <name val=".VnArial"/>
      <family val="2"/>
    </font>
    <font>
      <sz val="12"/>
      <color indexed="10"/>
      <name val=".VnArial"/>
      <family val="2"/>
    </font>
    <font>
      <i/>
      <sz val="10"/>
      <name val=".VnArial"/>
      <family val="2"/>
    </font>
    <font>
      <i/>
      <sz val="12"/>
      <name val=".VnArial"/>
      <family val="2"/>
    </font>
    <font>
      <sz val="12"/>
      <color indexed="10"/>
      <name val=".vntime"/>
    </font>
    <font>
      <sz val="12"/>
      <name val="Arial"/>
      <family val="2"/>
    </font>
    <font>
      <sz val="12"/>
      <name val=".vntime"/>
    </font>
    <font>
      <sz val="10"/>
      <color indexed="10"/>
      <name val=".VnArial"/>
      <family val="2"/>
    </font>
    <font>
      <b/>
      <sz val="12"/>
      <color indexed="10"/>
      <name val=".VnTime"/>
      <family val="2"/>
    </font>
    <font>
      <sz val="14"/>
      <name val=".VnAristote"/>
      <family val="2"/>
    </font>
    <font>
      <b/>
      <sz val="10"/>
      <name val=".vntime"/>
    </font>
    <font>
      <i/>
      <sz val="12"/>
      <name val=".vntime"/>
      <family val="2"/>
    </font>
    <font>
      <b/>
      <sz val="16"/>
      <name val=".VnTime"/>
      <family val="2"/>
    </font>
    <font>
      <sz val="14"/>
      <name val=".VnTime"/>
    </font>
    <font>
      <b/>
      <u/>
      <sz val="10"/>
      <name val=".VnTimeH"/>
      <family val="2"/>
    </font>
    <font>
      <sz val="9"/>
      <name val=".VnTime"/>
    </font>
    <font>
      <sz val="10"/>
      <color indexed="8"/>
      <name val=".VnArial"/>
      <family val="2"/>
    </font>
    <font>
      <sz val="14"/>
      <name val=".VnArial"/>
      <family val="2"/>
    </font>
    <font>
      <b/>
      <sz val="12"/>
      <name val=".VnTeknicalH"/>
      <family val="2"/>
    </font>
    <font>
      <b/>
      <i/>
      <sz val="16"/>
      <name val=".VnTime"/>
      <family val="2"/>
    </font>
    <font>
      <sz val="13"/>
      <name val=".VnTime"/>
      <family val="2"/>
    </font>
    <font>
      <sz val="14"/>
      <name val=".VnTimeH"/>
      <family val="2"/>
    </font>
    <font>
      <sz val="14"/>
      <name val=".VnAvantH"/>
      <family val="2"/>
    </font>
    <font>
      <sz val="12"/>
      <name val=".VnAvantH"/>
      <family val="2"/>
    </font>
    <font>
      <b/>
      <i/>
      <sz val="10"/>
      <name val="Arial"/>
      <family val="2"/>
    </font>
    <font>
      <sz val="10"/>
      <color indexed="10"/>
      <name val=".vntime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name val="MS Sans Serif"/>
      <family val="2"/>
    </font>
    <font>
      <sz val="12"/>
      <name val="Times New Roman"/>
      <family val="1"/>
    </font>
    <font>
      <sz val="8"/>
      <color indexed="8"/>
      <name val="Arial"/>
      <family val="2"/>
    </font>
    <font>
      <sz val="10"/>
      <name val="Arial"/>
      <family val="2"/>
      <charset val="163"/>
    </font>
    <font>
      <b/>
      <i/>
      <sz val="9"/>
      <color indexed="10"/>
      <name val=".VnTime"/>
    </font>
    <font>
      <sz val="12"/>
      <name val="VNI-Times"/>
    </font>
    <font>
      <b/>
      <sz val="10"/>
      <name val="SVNtimes new roman"/>
      <family val="2"/>
    </font>
    <font>
      <sz val="12"/>
      <name val="VNtimes new roman"/>
      <family val="2"/>
    </font>
    <font>
      <sz val="10"/>
      <name val="?? ??"/>
      <family val="1"/>
      <charset val="136"/>
    </font>
    <font>
      <sz val="12"/>
      <name val="????"/>
      <family val="1"/>
      <charset val="136"/>
    </font>
    <font>
      <sz val="12"/>
      <name val="Courier"/>
      <family val="3"/>
    </font>
    <font>
      <sz val="12"/>
      <name val="|??¢¥¢¬¨Ï"/>
      <family val="1"/>
      <charset val="129"/>
    </font>
    <font>
      <sz val="10"/>
      <name val="QBJ-??10pt"/>
      <family val="3"/>
      <charset val="129"/>
    </font>
    <font>
      <sz val="12"/>
      <color indexed="8"/>
      <name val="???"/>
      <family val="1"/>
      <charset val="129"/>
    </font>
    <font>
      <sz val="12"/>
      <name val="__"/>
      <family val="1"/>
      <charset val="129"/>
    </font>
    <font>
      <sz val="14"/>
      <name val="__"/>
      <family val="3"/>
      <charset val="129"/>
    </font>
    <font>
      <sz val="12"/>
      <name val="___"/>
      <family val="1"/>
      <charset val="129"/>
    </font>
    <font>
      <sz val="12"/>
      <name val="____"/>
      <charset val="136"/>
    </font>
    <font>
      <sz val="10"/>
      <name val="___"/>
      <family val="3"/>
      <charset val="129"/>
    </font>
    <font>
      <sz val="12"/>
      <name val="___"/>
      <family val="3"/>
    </font>
    <font>
      <sz val="10"/>
      <name val="VNI-Times"/>
    </font>
    <font>
      <sz val="11"/>
      <name val="‚l‚r ‚oƒSƒVƒbƒN"/>
      <family val="3"/>
      <charset val="128"/>
    </font>
    <font>
      <sz val="11"/>
      <name val="–¾’©"/>
      <family val="1"/>
      <charset val="128"/>
    </font>
    <font>
      <sz val="14"/>
      <name val="VNTime"/>
    </font>
    <font>
      <b/>
      <u/>
      <sz val="14"/>
      <color indexed="8"/>
      <name val=".VnBook-AntiquaH"/>
      <family val="2"/>
    </font>
    <font>
      <sz val="10"/>
      <name val="VnTimes"/>
      <family val="2"/>
    </font>
    <font>
      <sz val="12"/>
      <name val="¹ÙÅÁÃ¼"/>
      <charset val="129"/>
    </font>
    <font>
      <i/>
      <sz val="12"/>
      <color indexed="8"/>
      <name val=".VnBook-AntiquaH"/>
      <family val="2"/>
    </font>
    <font>
      <sz val="11"/>
      <color indexed="8"/>
      <name val="Calibri"/>
      <family val="2"/>
    </font>
    <font>
      <sz val="11"/>
      <name val="VNI-Times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0"/>
      <color indexed="9"/>
      <name val=".VnArial"/>
      <family val="2"/>
    </font>
    <font>
      <sz val="11"/>
      <color indexed="9"/>
      <name val="Calibri"/>
      <family val="2"/>
    </font>
    <font>
      <sz val="12"/>
      <name val="±¼¸²Ã¼"/>
      <family val="3"/>
      <charset val="129"/>
    </font>
    <font>
      <sz val="12"/>
      <name val="¹UAAA¼"/>
      <family val="3"/>
      <charset val="129"/>
    </font>
    <font>
      <sz val="11"/>
      <name val="±¼¸²Ã¼"/>
      <family val="3"/>
      <charset val="129"/>
    </font>
    <font>
      <sz val="8"/>
      <name val="Times New Roman"/>
      <family val="1"/>
    </font>
    <font>
      <sz val="10"/>
      <color indexed="20"/>
      <name val=".VnArial"/>
      <family val="2"/>
    </font>
    <font>
      <sz val="11"/>
      <color indexed="20"/>
      <name val="Calibri"/>
      <family val="2"/>
    </font>
    <font>
      <sz val="12"/>
      <name val="Tms Rmn"/>
    </font>
    <font>
      <sz val="11"/>
      <name val="µ¸¿ò"/>
      <charset val="129"/>
    </font>
    <font>
      <sz val="11"/>
      <name val="µ¸¿ò"/>
      <family val="1"/>
    </font>
    <font>
      <sz val="10"/>
      <name val="±¼¸²A¼"/>
      <family val="3"/>
      <charset val="129"/>
    </font>
    <font>
      <sz val="10"/>
      <name val="Arial"/>
    </font>
    <font>
      <sz val="10"/>
      <name val="Helv"/>
    </font>
    <font>
      <b/>
      <sz val="10"/>
      <color indexed="52"/>
      <name val=".VnArial"/>
      <family val="2"/>
    </font>
    <font>
      <b/>
      <sz val="11"/>
      <color indexed="52"/>
      <name val="Calibri"/>
      <family val="2"/>
    </font>
    <font>
      <b/>
      <sz val="10"/>
      <name val="Helv"/>
    </font>
    <font>
      <b/>
      <sz val="8"/>
      <color indexed="12"/>
      <name val="Arial"/>
      <family val="2"/>
    </font>
    <font>
      <sz val="11"/>
      <name val="Tms Rmn"/>
    </font>
    <font>
      <sz val="11"/>
      <name val="Times New Roman"/>
      <family val="1"/>
    </font>
    <font>
      <sz val="10"/>
      <color indexed="8"/>
      <name val="MS Sans Serif"/>
      <family val="2"/>
    </font>
    <font>
      <sz val="11"/>
      <name val="VNarial"/>
    </font>
    <font>
      <b/>
      <sz val="14"/>
      <name val="Arial"/>
      <family val="2"/>
    </font>
    <font>
      <sz val="10"/>
      <name val="MS Serif"/>
      <family val="1"/>
    </font>
    <font>
      <sz val="10"/>
      <name val="Courier"/>
      <family val="3"/>
    </font>
    <font>
      <sz val="11"/>
      <name val="VNcentury Gothic"/>
    </font>
    <font>
      <b/>
      <sz val="15"/>
      <name val="VNcentury Gothic"/>
    </font>
    <font>
      <sz val="12"/>
      <name val="SVNtimes new roman"/>
      <family val="2"/>
    </font>
    <font>
      <sz val="8"/>
      <name val="SVNtimes new roman"/>
      <family val="2"/>
    </font>
    <font>
      <b/>
      <sz val="10"/>
      <color indexed="9"/>
      <name val=".VnArial"/>
      <family val="2"/>
    </font>
    <font>
      <b/>
      <sz val="11"/>
      <color indexed="9"/>
      <name val="Calibri"/>
      <family val="2"/>
    </font>
    <font>
      <sz val="10"/>
      <name val="VNI-Aptima"/>
    </font>
    <font>
      <sz val="10"/>
      <name val="SVNtimes new roman"/>
      <family val="2"/>
    </font>
    <font>
      <sz val="10"/>
      <color indexed="8"/>
      <name val="Arial"/>
    </font>
    <font>
      <sz val="1"/>
      <color indexed="8"/>
      <name val="Courier"/>
      <family val="3"/>
    </font>
    <font>
      <i/>
      <sz val="10"/>
      <name val="Times New Roman"/>
      <family val="1"/>
      <charset val="163"/>
    </font>
    <font>
      <b/>
      <sz val="12"/>
      <color indexed="8"/>
      <name val=".VnTime"/>
      <family val="2"/>
    </font>
    <font>
      <sz val="10"/>
      <color indexed="16"/>
      <name val="MS Serif"/>
      <family val="1"/>
    </font>
    <font>
      <b/>
      <sz val="1"/>
      <color indexed="8"/>
      <name val="Courier"/>
      <family val="3"/>
    </font>
    <font>
      <i/>
      <sz val="10"/>
      <color indexed="23"/>
      <name val=".VnArial"/>
      <family val="2"/>
    </font>
    <font>
      <i/>
      <sz val="11"/>
      <color indexed="23"/>
      <name val="Calibri"/>
      <family val="2"/>
    </font>
    <font>
      <b/>
      <sz val="16"/>
      <name val="VNbritannic"/>
      <family val="2"/>
    </font>
    <font>
      <b/>
      <sz val="18"/>
      <color indexed="12"/>
      <name val="VNbritannic"/>
      <family val="2"/>
    </font>
    <font>
      <b/>
      <sz val="18"/>
      <name val="VNnew Century Cond"/>
      <family val="2"/>
    </font>
    <font>
      <b/>
      <sz val="20"/>
      <color indexed="12"/>
      <name val="VNnew Century Cond"/>
      <family val="2"/>
    </font>
    <font>
      <b/>
      <sz val="16"/>
      <name val="VNlucida sans"/>
      <family val="2"/>
    </font>
    <font>
      <b/>
      <sz val="16"/>
      <name val="VNottawa"/>
      <family val="2"/>
    </font>
    <font>
      <sz val="10"/>
      <color indexed="17"/>
      <name val=".VnArial"/>
      <family val="2"/>
    </font>
    <font>
      <sz val="11"/>
      <color indexed="17"/>
      <name val="Calibri"/>
      <family val="2"/>
    </font>
    <font>
      <sz val="8"/>
      <name val="Arial"/>
    </font>
    <font>
      <b/>
      <sz val="12"/>
      <color indexed="9"/>
      <name val="Tms Rmn"/>
    </font>
    <font>
      <b/>
      <sz val="12"/>
      <name val="Helv"/>
    </font>
    <font>
      <b/>
      <sz val="11"/>
      <color indexed="56"/>
      <name val=".VnArial"/>
      <family val="2"/>
    </font>
    <font>
      <b/>
      <sz val="11"/>
      <color indexed="56"/>
      <name val="Calibri"/>
      <family val="2"/>
    </font>
    <font>
      <b/>
      <sz val="11"/>
      <name val="Arial"/>
      <family val="2"/>
    </font>
    <font>
      <b/>
      <sz val="8"/>
      <name val="MS Sans Serif"/>
      <family val="2"/>
    </font>
    <font>
      <sz val="10"/>
      <color indexed="62"/>
      <name val=".VnArial"/>
      <family val="2"/>
    </font>
    <font>
      <sz val="11"/>
      <color indexed="62"/>
      <name val="Calibri"/>
      <family val="2"/>
    </font>
    <font>
      <sz val="12"/>
      <name val="VNI-Aptima"/>
    </font>
    <font>
      <sz val="12"/>
      <name val="VnTime(Ds)"/>
      <family val="1"/>
    </font>
    <font>
      <sz val="10"/>
      <color indexed="52"/>
      <name val=".VnArial"/>
      <family val="2"/>
    </font>
    <font>
      <sz val="11"/>
      <color indexed="52"/>
      <name val="Calibri"/>
      <family val="2"/>
    </font>
    <font>
      <b/>
      <sz val="11"/>
      <name val="Helv"/>
    </font>
    <font>
      <sz val="10"/>
      <name val=".VnAvant"/>
      <family val="2"/>
    </font>
    <font>
      <sz val="9"/>
      <name val="ＭＳ 明朝"/>
      <family val="1"/>
      <charset val="128"/>
    </font>
    <font>
      <sz val="10"/>
      <color indexed="60"/>
      <name val=".Vn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2"/>
      <name val="VN-NTime"/>
    </font>
    <font>
      <sz val="12"/>
      <name val="바탕체"/>
      <family val="1"/>
      <charset val="129"/>
    </font>
    <font>
      <sz val="11"/>
      <color indexed="8"/>
      <name val="Arial"/>
      <family val="2"/>
    </font>
    <font>
      <sz val="13"/>
      <name val="Arial"/>
      <family val="2"/>
    </font>
    <font>
      <sz val="11"/>
      <color indexed="8"/>
      <name val="Calibri"/>
      <family val="2"/>
      <charset val="163"/>
    </font>
    <font>
      <sz val="11"/>
      <color indexed="8"/>
      <name val="Times New Roman"/>
      <family val="2"/>
    </font>
    <font>
      <sz val="14"/>
      <name val="System"/>
      <family val="2"/>
    </font>
    <font>
      <b/>
      <sz val="11"/>
      <name val="Arial"/>
    </font>
    <font>
      <b/>
      <sz val="10"/>
      <color indexed="63"/>
      <name val=".VnArial"/>
      <family val="2"/>
    </font>
    <font>
      <b/>
      <sz val="11"/>
      <color indexed="63"/>
      <name val="Calibri"/>
      <family val="2"/>
    </font>
    <font>
      <b/>
      <sz val="10"/>
      <color indexed="8"/>
      <name val=".VnTimeH"/>
      <family val="2"/>
    </font>
    <font>
      <sz val="10"/>
      <name val="MS Sans Serif"/>
    </font>
    <font>
      <sz val="12"/>
      <name val="Helv"/>
    </font>
    <font>
      <b/>
      <sz val="10"/>
      <name val="MS Sans Serif"/>
    </font>
    <font>
      <sz val="8"/>
      <name val="Wingdings"/>
      <charset val="2"/>
    </font>
    <font>
      <sz val="11"/>
      <name val="3C_Times_T"/>
    </font>
    <font>
      <b/>
      <sz val="18"/>
      <color indexed="8"/>
      <name val="Cambria"/>
      <family val="1"/>
    </font>
    <font>
      <sz val="8"/>
      <name val="MS Sans Serif"/>
      <family val="2"/>
    </font>
    <font>
      <b/>
      <sz val="8"/>
      <color indexed="8"/>
      <name val="Helv"/>
      <family val="2"/>
    </font>
    <font>
      <sz val="10"/>
      <name val="Symbol"/>
      <family val="1"/>
      <charset val="2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1"/>
      <name val="Arial"/>
      <family val="2"/>
      <charset val="163"/>
    </font>
    <font>
      <sz val="12"/>
      <name val="VNTime"/>
    </font>
    <font>
      <b/>
      <sz val="13"/>
      <color indexed="8"/>
      <name val=".VnTimeH"/>
      <family val="2"/>
    </font>
    <font>
      <sz val="14"/>
      <name val=".Vn3DH"/>
      <family val="2"/>
    </font>
    <font>
      <sz val="10"/>
      <name val="VNtimes new roman"/>
      <family val="2"/>
    </font>
    <font>
      <sz val="14"/>
      <name val="VnTime"/>
      <family val="2"/>
    </font>
    <font>
      <b/>
      <sz val="8"/>
      <name val="VN Helvetica"/>
    </font>
    <font>
      <b/>
      <sz val="10"/>
      <name val="VN AvantGBook"/>
    </font>
    <font>
      <sz val="11"/>
      <color indexed="10"/>
      <name val="Calibri"/>
      <family val="2"/>
    </font>
    <font>
      <sz val="10"/>
      <name val="Geneva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2"/>
      <color indexed="8"/>
      <name val="바탕체"/>
      <family val="1"/>
      <charset val="129"/>
    </font>
    <font>
      <sz val="10"/>
      <name val="Helv"/>
      <family val="2"/>
    </font>
    <font>
      <sz val="12"/>
      <name val="바탕체"/>
      <family val="1"/>
    </font>
    <font>
      <sz val="12"/>
      <name val="宋体"/>
      <charset val="134"/>
    </font>
    <font>
      <sz val="14"/>
      <name val="ＭＳ 明朝"/>
      <family val="1"/>
      <charset val="128"/>
    </font>
    <font>
      <u/>
      <sz val="12"/>
      <color indexed="12"/>
      <name val="Times New Roman"/>
      <family val="1"/>
    </font>
    <font>
      <u/>
      <sz val="12"/>
      <color indexed="36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u/>
      <sz val="10"/>
      <color indexed="12"/>
      <name val="Times New Roman"/>
      <family val="1"/>
    </font>
    <font>
      <sz val="9"/>
      <color indexed="12"/>
      <name val="Times New Roman"/>
      <family val="1"/>
    </font>
    <font>
      <b/>
      <u/>
      <sz val="9"/>
      <name val="Times New Roman"/>
      <family val="1"/>
    </font>
    <font>
      <sz val="11"/>
      <color indexed="12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  <charset val="163"/>
    </font>
    <font>
      <sz val="11"/>
      <color indexed="12"/>
      <name val="Times New Roman"/>
      <family val="1"/>
      <charset val="163"/>
    </font>
    <font>
      <sz val="11"/>
      <name val="Times New Roman"/>
      <family val="1"/>
      <charset val="163"/>
    </font>
    <font>
      <b/>
      <u/>
      <sz val="11"/>
      <name val="Times New Roman"/>
      <family val="1"/>
      <charset val="163"/>
    </font>
    <font>
      <b/>
      <sz val="9"/>
      <name val="Times New Roman"/>
      <family val="1"/>
    </font>
    <font>
      <i/>
      <sz val="9"/>
      <name val="Times New Roman"/>
      <family val="1"/>
    </font>
    <font>
      <i/>
      <sz val="11"/>
      <color indexed="12"/>
      <name val="Times New Roman"/>
      <family val="1"/>
      <charset val="163"/>
    </font>
    <font>
      <b/>
      <i/>
      <sz val="9"/>
      <name val="Times New Roman"/>
      <family val="1"/>
    </font>
    <font>
      <i/>
      <sz val="11"/>
      <color indexed="12"/>
      <name val="Times New Roman"/>
      <family val="1"/>
    </font>
    <font>
      <sz val="12"/>
      <color indexed="12"/>
      <name val="Times New Roman"/>
      <family val="1"/>
    </font>
    <font>
      <i/>
      <sz val="12"/>
      <color indexed="12"/>
      <name val="Times New Roman"/>
      <family val="1"/>
    </font>
    <font>
      <u/>
      <sz val="9"/>
      <color indexed="12"/>
      <name val="Times New Roman"/>
      <family val="1"/>
    </font>
    <font>
      <i/>
      <sz val="9"/>
      <color indexed="12"/>
      <name val="Times New Roman"/>
      <family val="1"/>
    </font>
    <font>
      <sz val="12"/>
      <color indexed="12"/>
      <name val="Times New Roman"/>
      <family val="1"/>
      <charset val="163"/>
    </font>
    <font>
      <i/>
      <sz val="12"/>
      <color indexed="12"/>
      <name val="Times New Roman"/>
      <family val="1"/>
      <charset val="163"/>
    </font>
    <font>
      <sz val="8"/>
      <color indexed="12"/>
      <name val="Times New Roman"/>
      <family val="1"/>
      <charset val="163"/>
    </font>
    <font>
      <sz val="10"/>
      <name val="Times New Roman"/>
      <family val="1"/>
      <charset val="163"/>
    </font>
    <font>
      <b/>
      <sz val="12"/>
      <name val="Times New Roman"/>
      <family val="1"/>
      <charset val="163"/>
    </font>
    <font>
      <sz val="10"/>
      <color indexed="12"/>
      <name val="Times New Roman"/>
      <family val="1"/>
      <charset val="163"/>
    </font>
    <font>
      <u/>
      <sz val="12"/>
      <color indexed="12"/>
      <name val="Times New Roman"/>
      <family val="1"/>
      <charset val="163"/>
    </font>
    <font>
      <u/>
      <sz val="10"/>
      <color indexed="12"/>
      <name val="Times New Roman"/>
      <family val="1"/>
      <charset val="163"/>
    </font>
    <font>
      <b/>
      <u/>
      <sz val="10"/>
      <color indexed="12"/>
      <name val="Times New Roman"/>
      <family val="1"/>
      <charset val="163"/>
    </font>
    <font>
      <b/>
      <sz val="10"/>
      <name val="Times New Roman"/>
      <family val="1"/>
      <charset val="163"/>
    </font>
    <font>
      <b/>
      <sz val="10"/>
      <color indexed="12"/>
      <name val="Times New Roman"/>
      <family val="1"/>
      <charset val="163"/>
    </font>
    <font>
      <sz val="9"/>
      <name val="Times New Roman"/>
      <family val="1"/>
      <charset val="163"/>
    </font>
    <font>
      <sz val="9"/>
      <color indexed="12"/>
      <name val="Times New Roman"/>
      <family val="1"/>
      <charset val="163"/>
    </font>
    <font>
      <b/>
      <u/>
      <sz val="10"/>
      <name val="Times New Roman"/>
      <family val="1"/>
      <charset val="163"/>
    </font>
    <font>
      <b/>
      <sz val="12"/>
      <color indexed="12"/>
      <name val="Times New Roman"/>
      <family val="1"/>
      <charset val="163"/>
    </font>
    <font>
      <i/>
      <sz val="11"/>
      <name val="Times New Roman"/>
      <family val="1"/>
      <charset val="163"/>
    </font>
    <font>
      <b/>
      <sz val="11"/>
      <color indexed="12"/>
      <name val="Times New Roman"/>
      <family val="1"/>
      <charset val="163"/>
    </font>
    <font>
      <sz val="12"/>
      <name val="Times New Roman"/>
      <family val="1"/>
      <charset val="163"/>
    </font>
    <font>
      <i/>
      <u/>
      <sz val="11"/>
      <name val="Times New Roman"/>
      <family val="1"/>
      <charset val="163"/>
    </font>
    <font>
      <i/>
      <sz val="12"/>
      <name val="Times New Roman"/>
      <family val="1"/>
      <charset val="163"/>
    </font>
    <font>
      <b/>
      <i/>
      <u/>
      <sz val="10"/>
      <name val="Times New Roman"/>
      <family val="1"/>
      <charset val="163"/>
    </font>
    <font>
      <b/>
      <i/>
      <u/>
      <sz val="9"/>
      <name val="Times New Roman"/>
      <family val="1"/>
      <charset val="163"/>
    </font>
    <font>
      <b/>
      <i/>
      <sz val="10"/>
      <name val="Times New Roman"/>
      <family val="1"/>
      <charset val="163"/>
    </font>
    <font>
      <i/>
      <sz val="8"/>
      <name val="Times New Roman"/>
      <family val="1"/>
      <charset val="163"/>
    </font>
    <font>
      <b/>
      <sz val="13"/>
      <name val="Times New Roman"/>
      <family val="1"/>
      <charset val="163"/>
    </font>
    <font>
      <sz val="13"/>
      <name val="Times New Roman"/>
      <family val="1"/>
      <charset val="163"/>
    </font>
    <font>
      <b/>
      <u/>
      <sz val="9"/>
      <name val="Times New Roman"/>
      <family val="1"/>
      <charset val="163"/>
    </font>
    <font>
      <i/>
      <sz val="10"/>
      <color indexed="12"/>
      <name val="Times New Roman"/>
      <family val="1"/>
      <charset val="163"/>
    </font>
    <font>
      <i/>
      <sz val="8"/>
      <color indexed="12"/>
      <name val="Times New Roman"/>
      <family val="1"/>
      <charset val="163"/>
    </font>
    <font>
      <b/>
      <i/>
      <sz val="8"/>
      <name val="Times New Roman"/>
      <family val="1"/>
      <charset val="163"/>
    </font>
    <font>
      <b/>
      <sz val="10"/>
      <name val="Times New Roman"/>
      <family val="1"/>
    </font>
    <font>
      <u/>
      <sz val="8"/>
      <name val="Times New Roman"/>
      <family val="1"/>
    </font>
    <font>
      <b/>
      <sz val="16"/>
      <name val="Times New Roman"/>
      <family val="1"/>
    </font>
    <font>
      <b/>
      <i/>
      <sz val="14"/>
      <name val="Times New Roman"/>
      <family val="1"/>
    </font>
    <font>
      <i/>
      <sz val="10"/>
      <name val="Times New Roman"/>
      <family val="1"/>
    </font>
    <font>
      <b/>
      <u/>
      <sz val="8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  <font>
      <b/>
      <u/>
      <sz val="10"/>
      <name val="Times New Roman"/>
      <family val="1"/>
    </font>
    <font>
      <b/>
      <u/>
      <sz val="11"/>
      <name val="Times New Roman"/>
      <family val="1"/>
    </font>
    <font>
      <sz val="9"/>
      <color indexed="58"/>
      <name val="Times New Roman"/>
      <family val="1"/>
    </font>
    <font>
      <sz val="9"/>
      <color indexed="10"/>
      <name val="Times New Roman"/>
      <family val="1"/>
    </font>
    <font>
      <sz val="8"/>
      <color indexed="10"/>
      <name val="Times New Roman"/>
      <family val="1"/>
    </font>
    <font>
      <i/>
      <sz val="8"/>
      <name val="Times New Roman"/>
      <family val="1"/>
    </font>
    <font>
      <i/>
      <sz val="9"/>
      <color indexed="10"/>
      <name val="Times New Roman"/>
      <family val="1"/>
    </font>
    <font>
      <i/>
      <sz val="8"/>
      <color indexed="10"/>
      <name val="Times New Roman"/>
      <family val="1"/>
    </font>
    <font>
      <i/>
      <sz val="8"/>
      <color indexed="8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sz val="13"/>
      <name val="Times New Roman"/>
      <family val="1"/>
    </font>
    <font>
      <b/>
      <i/>
      <sz val="12"/>
      <name val="Times New Roman"/>
      <family val="1"/>
    </font>
    <font>
      <b/>
      <i/>
      <sz val="8"/>
      <name val="Times New Roman"/>
      <family val="1"/>
    </font>
    <font>
      <b/>
      <i/>
      <sz val="10"/>
      <name val="Times New Roman"/>
      <family val="1"/>
    </font>
    <font>
      <b/>
      <i/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i/>
      <sz val="16"/>
      <name val="Times New Roman"/>
      <family val="1"/>
    </font>
    <font>
      <sz val="10"/>
      <color indexed="10"/>
      <name val="Times New Roman"/>
      <family val="1"/>
    </font>
    <font>
      <b/>
      <i/>
      <sz val="11"/>
      <name val="Times New Roman"/>
      <family val="1"/>
    </font>
    <font>
      <i/>
      <sz val="8"/>
      <color indexed="12"/>
      <name val="Times New Roman"/>
      <family val="1"/>
    </font>
    <font>
      <b/>
      <sz val="10"/>
      <color indexed="10"/>
      <name val="Times New Roman"/>
      <family val="1"/>
    </font>
    <font>
      <b/>
      <sz val="9"/>
      <color indexed="10"/>
      <name val="Times New Roman"/>
      <family val="1"/>
    </font>
    <font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b/>
      <u/>
      <sz val="9"/>
      <color indexed="10"/>
      <name val="Times New Roman"/>
      <family val="1"/>
    </font>
    <font>
      <i/>
      <sz val="11"/>
      <name val="Times New Roman"/>
      <family val="1"/>
    </font>
    <font>
      <u/>
      <sz val="12"/>
      <name val="Times New Roman"/>
      <family val="1"/>
    </font>
    <font>
      <b/>
      <i/>
      <u/>
      <sz val="16"/>
      <name val="Times New Roman"/>
      <family val="1"/>
    </font>
    <font>
      <b/>
      <i/>
      <sz val="18"/>
      <name val="Times New Roman"/>
      <family val="1"/>
    </font>
    <font>
      <i/>
      <sz val="12"/>
      <name val="Times New Roman"/>
      <family val="1"/>
    </font>
    <font>
      <b/>
      <sz val="8"/>
      <color indexed="10"/>
      <name val="Times New Roman"/>
      <family val="1"/>
    </font>
    <font>
      <sz val="10"/>
      <name val="Cambria"/>
      <family val="1"/>
      <charset val="163"/>
      <scheme val="major"/>
    </font>
    <font>
      <b/>
      <sz val="10"/>
      <name val="Cambria"/>
      <family val="1"/>
      <charset val="163"/>
      <scheme val="major"/>
    </font>
    <font>
      <sz val="12"/>
      <name val="Cambria"/>
      <family val="1"/>
      <charset val="163"/>
      <scheme val="major"/>
    </font>
    <font>
      <b/>
      <sz val="12"/>
      <name val="Cambria"/>
      <family val="1"/>
      <charset val="163"/>
      <scheme val="major"/>
    </font>
    <font>
      <b/>
      <i/>
      <sz val="12"/>
      <name val="Cambria"/>
      <family val="1"/>
      <charset val="163"/>
      <scheme val="major"/>
    </font>
    <font>
      <u/>
      <sz val="10"/>
      <name val="Cambria"/>
      <family val="1"/>
      <charset val="163"/>
      <scheme val="major"/>
    </font>
    <font>
      <b/>
      <sz val="11"/>
      <name val="Cambria"/>
      <family val="1"/>
      <charset val="163"/>
      <scheme val="major"/>
    </font>
    <font>
      <b/>
      <sz val="8"/>
      <name val="Cambria"/>
      <family val="1"/>
      <charset val="163"/>
      <scheme val="major"/>
    </font>
    <font>
      <b/>
      <sz val="14"/>
      <name val="Cambria"/>
      <family val="1"/>
      <charset val="163"/>
      <scheme val="major"/>
    </font>
    <font>
      <sz val="11"/>
      <name val="Cambria"/>
      <family val="1"/>
      <charset val="163"/>
      <scheme val="major"/>
    </font>
    <font>
      <sz val="8"/>
      <name val="Cambria"/>
      <family val="1"/>
      <charset val="163"/>
      <scheme val="major"/>
    </font>
    <font>
      <b/>
      <i/>
      <sz val="8"/>
      <color indexed="8"/>
      <name val="Cambria"/>
      <family val="1"/>
      <charset val="163"/>
      <scheme val="major"/>
    </font>
    <font>
      <b/>
      <sz val="9"/>
      <name val="Cambria"/>
      <family val="1"/>
      <charset val="163"/>
      <scheme val="major"/>
    </font>
    <font>
      <i/>
      <sz val="12"/>
      <name val="Cambria"/>
      <family val="1"/>
      <charset val="163"/>
      <scheme val="major"/>
    </font>
    <font>
      <sz val="13"/>
      <name val="Cambria"/>
      <family val="1"/>
      <charset val="163"/>
      <scheme val="major"/>
    </font>
    <font>
      <sz val="14"/>
      <name val="Cambria"/>
      <family val="1"/>
      <charset val="163"/>
      <scheme val="major"/>
    </font>
    <font>
      <sz val="8"/>
      <color theme="1"/>
      <name val="Times New Roman"/>
      <family val="1"/>
    </font>
    <font>
      <sz val="8"/>
      <color rgb="FFFF0000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</fonts>
  <fills count="4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darkVertical"/>
    </fill>
    <fill>
      <patternFill patternType="solid">
        <fgColor indexed="58"/>
        <bgColor indexed="64"/>
      </patternFill>
    </fill>
    <fill>
      <patternFill patternType="solid">
        <fgColor indexed="35"/>
        <bgColor indexed="64"/>
      </patternFill>
    </fill>
    <fill>
      <patternFill patternType="gray125">
        <fgColor indexed="15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10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675">
    <xf numFmtId="0" fontId="0" fillId="0" borderId="0"/>
    <xf numFmtId="170" fontId="68" fillId="0" borderId="0" applyFont="0" applyFill="0" applyBorder="0" applyAlignment="0" applyProtection="0"/>
    <xf numFmtId="0" fontId="13" fillId="0" borderId="0" applyNumberFormat="0" applyFill="0" applyBorder="0" applyAlignment="0" applyProtection="0"/>
    <xf numFmtId="171" fontId="69" fillId="0" borderId="1">
      <alignment horizontal="center"/>
      <protection hidden="1"/>
    </xf>
    <xf numFmtId="165" fontId="70" fillId="0" borderId="2" applyFont="0" applyBorder="0"/>
    <xf numFmtId="0" fontId="12" fillId="0" borderId="0"/>
    <xf numFmtId="0" fontId="71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73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5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6" fontId="73" fillId="0" borderId="0" applyFont="0" applyFill="0" applyBorder="0" applyAlignment="0" applyProtection="0"/>
    <xf numFmtId="0" fontId="64" fillId="0" borderId="0">
      <alignment vertical="center"/>
    </xf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4" fillId="0" borderId="0"/>
    <xf numFmtId="177" fontId="75" fillId="0" borderId="0" applyFill="0" applyBorder="0" applyProtection="0">
      <alignment vertical="center"/>
    </xf>
    <xf numFmtId="178" fontId="76" fillId="0" borderId="0" applyFill="0" applyBorder="0" applyProtection="0">
      <alignment vertical="center"/>
      <protection locked="0"/>
    </xf>
    <xf numFmtId="0" fontId="12" fillId="0" borderId="0" applyNumberFormat="0" applyFill="0" applyBorder="0" applyAlignment="0" applyProtection="0"/>
    <xf numFmtId="179" fontId="77" fillId="0" borderId="0"/>
    <xf numFmtId="179" fontId="7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79" fillId="0" borderId="0" applyFont="0" applyFill="0" applyBorder="0" applyAlignment="0" applyProtection="0"/>
    <xf numFmtId="170" fontId="80" fillId="0" borderId="0" applyFont="0" applyFill="0" applyBorder="0" applyAlignment="0" applyProtection="0"/>
    <xf numFmtId="179" fontId="81" fillId="0" borderId="0"/>
    <xf numFmtId="175" fontId="80" fillId="0" borderId="0" applyFont="0" applyFill="0" applyBorder="0" applyAlignment="0" applyProtection="0"/>
    <xf numFmtId="40" fontId="78" fillId="0" borderId="0" applyFont="0" applyFill="0" applyBorder="0" applyAlignment="0" applyProtection="0"/>
    <xf numFmtId="38" fontId="78" fillId="0" borderId="0" applyFont="0" applyFill="0" applyBorder="0" applyAlignment="0" applyProtection="0"/>
    <xf numFmtId="9" fontId="82" fillId="0" borderId="0" applyFont="0" applyFill="0" applyBorder="0" applyAlignment="0" applyProtection="0"/>
    <xf numFmtId="176" fontId="80" fillId="0" borderId="0" applyFont="0" applyFill="0" applyBorder="0" applyAlignment="0" applyProtection="0"/>
    <xf numFmtId="181" fontId="12" fillId="0" borderId="0" applyFont="0" applyFill="0" applyBorder="0" applyAlignment="0" applyProtection="0"/>
    <xf numFmtId="182" fontId="79" fillId="0" borderId="0" applyFont="0" applyFill="0" applyBorder="0" applyAlignment="0" applyProtection="0"/>
    <xf numFmtId="182" fontId="79" fillId="0" borderId="0" applyFont="0" applyFill="0" applyBorder="0" applyAlignment="0" applyProtection="0"/>
    <xf numFmtId="179" fontId="80" fillId="0" borderId="0"/>
    <xf numFmtId="183" fontId="80" fillId="0" borderId="0" applyFont="0" applyFill="0" applyBorder="0" applyAlignment="0" applyProtection="0"/>
    <xf numFmtId="179" fontId="12" fillId="0" borderId="0"/>
    <xf numFmtId="179" fontId="78" fillId="0" borderId="0" applyFont="0" applyFill="0" applyBorder="0" applyAlignment="0" applyProtection="0"/>
    <xf numFmtId="0" fontId="61" fillId="0" borderId="0">
      <alignment vertical="top"/>
    </xf>
    <xf numFmtId="0" fontId="61" fillId="0" borderId="0">
      <alignment vertical="top"/>
    </xf>
    <xf numFmtId="0" fontId="61" fillId="0" borderId="0">
      <alignment vertical="top"/>
    </xf>
    <xf numFmtId="179" fontId="61" fillId="0" borderId="0">
      <alignment vertical="top"/>
    </xf>
    <xf numFmtId="0" fontId="61" fillId="0" borderId="0">
      <alignment vertical="top"/>
    </xf>
    <xf numFmtId="179" fontId="61" fillId="0" borderId="0">
      <alignment vertical="top"/>
    </xf>
    <xf numFmtId="0" fontId="61" fillId="0" borderId="0">
      <alignment vertical="top"/>
    </xf>
    <xf numFmtId="179" fontId="61" fillId="0" borderId="0">
      <alignment vertical="top"/>
    </xf>
    <xf numFmtId="0" fontId="61" fillId="0" borderId="0">
      <alignment vertical="top"/>
    </xf>
    <xf numFmtId="179" fontId="61" fillId="0" borderId="0">
      <alignment vertical="top"/>
    </xf>
    <xf numFmtId="0" fontId="63" fillId="0" borderId="0" applyFont="0" applyFill="0" applyBorder="0" applyAlignment="0" applyProtection="0"/>
    <xf numFmtId="42" fontId="83" fillId="0" borderId="0" applyFont="0" applyFill="0" applyBorder="0" applyAlignment="0" applyProtection="0"/>
    <xf numFmtId="0" fontId="5" fillId="0" borderId="0" applyNumberFormat="0" applyFill="0" applyBorder="0" applyAlignment="0" applyProtection="0"/>
    <xf numFmtId="179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9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9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9" fontId="5" fillId="0" borderId="0" applyNumberFormat="0" applyFill="0" applyBorder="0" applyAlignment="0" applyProtection="0"/>
    <xf numFmtId="179" fontId="5" fillId="0" borderId="0" applyNumberFormat="0" applyFill="0" applyBorder="0" applyAlignment="0" applyProtection="0"/>
    <xf numFmtId="179" fontId="5" fillId="0" borderId="0" applyNumberFormat="0" applyFill="0" applyBorder="0" applyAlignment="0" applyProtection="0"/>
    <xf numFmtId="179" fontId="63" fillId="0" borderId="0"/>
    <xf numFmtId="42" fontId="83" fillId="0" borderId="0" applyFont="0" applyFill="0" applyBorder="0" applyAlignment="0" applyProtection="0"/>
    <xf numFmtId="170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43" fontId="83" fillId="0" borderId="0" applyFont="0" applyFill="0" applyBorder="0" applyAlignment="0" applyProtection="0"/>
    <xf numFmtId="175" fontId="68" fillId="0" borderId="0" applyFont="0" applyFill="0" applyBorder="0" applyAlignment="0" applyProtection="0"/>
    <xf numFmtId="42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76" fontId="68" fillId="0" borderId="0" applyFont="0" applyFill="0" applyBorder="0" applyAlignment="0" applyProtection="0"/>
    <xf numFmtId="41" fontId="83" fillId="0" borderId="0" applyFont="0" applyFill="0" applyBorder="0" applyAlignment="0" applyProtection="0"/>
    <xf numFmtId="175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41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75" fontId="68" fillId="0" borderId="0" applyFont="0" applyFill="0" applyBorder="0" applyAlignment="0" applyProtection="0"/>
    <xf numFmtId="170" fontId="68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68" fillId="0" borderId="0" applyFont="0" applyFill="0" applyBorder="0" applyAlignment="0" applyProtection="0"/>
    <xf numFmtId="41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70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2" fontId="83" fillId="0" borderId="0" applyFont="0" applyFill="0" applyBorder="0" applyAlignment="0" applyProtection="0"/>
    <xf numFmtId="0" fontId="5" fillId="0" borderId="0" applyNumberFormat="0" applyFill="0" applyBorder="0" applyAlignment="0" applyProtection="0"/>
    <xf numFmtId="179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9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9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9" fontId="5" fillId="0" borderId="0" applyNumberFormat="0" applyFill="0" applyBorder="0" applyAlignment="0" applyProtection="0"/>
    <xf numFmtId="179" fontId="5" fillId="0" borderId="0" applyNumberFormat="0" applyFill="0" applyBorder="0" applyAlignment="0" applyProtection="0"/>
    <xf numFmtId="179" fontId="5" fillId="0" borderId="0" applyNumberFormat="0" applyFill="0" applyBorder="0" applyAlignment="0" applyProtection="0"/>
    <xf numFmtId="180" fontId="84" fillId="0" borderId="0" applyFont="0" applyFill="0" applyBorder="0" applyAlignment="0" applyProtection="0"/>
    <xf numFmtId="182" fontId="84" fillId="0" borderId="0" applyFont="0" applyFill="0" applyBorder="0" applyAlignment="0" applyProtection="0"/>
    <xf numFmtId="184" fontId="73" fillId="0" borderId="0"/>
    <xf numFmtId="179" fontId="85" fillId="0" borderId="0"/>
    <xf numFmtId="179" fontId="85" fillId="0" borderId="0"/>
    <xf numFmtId="0" fontId="85" fillId="0" borderId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179" fontId="12" fillId="0" borderId="0"/>
    <xf numFmtId="1" fontId="86" fillId="0" borderId="3" applyBorder="0" applyAlignment="0">
      <alignment horizontal="center"/>
    </xf>
    <xf numFmtId="179" fontId="87" fillId="2" borderId="0"/>
    <xf numFmtId="179" fontId="16" fillId="2" borderId="0"/>
    <xf numFmtId="179" fontId="16" fillId="2" borderId="0"/>
    <xf numFmtId="179" fontId="16" fillId="2" borderId="0"/>
    <xf numFmtId="179" fontId="16" fillId="2" borderId="0"/>
    <xf numFmtId="179" fontId="87" fillId="2" borderId="0"/>
    <xf numFmtId="179" fontId="88" fillId="0" borderId="0"/>
    <xf numFmtId="9" fontId="89" fillId="0" borderId="0" applyFont="0" applyFill="0" applyBorder="0" applyAlignment="0" applyProtection="0"/>
    <xf numFmtId="179" fontId="90" fillId="2" borderId="0"/>
    <xf numFmtId="179" fontId="16" fillId="2" borderId="0"/>
    <xf numFmtId="179" fontId="16" fillId="2" borderId="0"/>
    <xf numFmtId="179" fontId="16" fillId="2" borderId="0"/>
    <xf numFmtId="179" fontId="16" fillId="2" borderId="0"/>
    <xf numFmtId="179" fontId="90" fillId="2" borderId="0"/>
    <xf numFmtId="0" fontId="13" fillId="0" borderId="0"/>
    <xf numFmtId="179" fontId="13" fillId="0" borderId="0"/>
    <xf numFmtId="0" fontId="50" fillId="3" borderId="0" applyNumberFormat="0" applyBorder="0" applyAlignment="0" applyProtection="0"/>
    <xf numFmtId="179" fontId="91" fillId="3" borderId="0" applyNumberFormat="0" applyBorder="0" applyAlignment="0" applyProtection="0"/>
    <xf numFmtId="0" fontId="50" fillId="4" borderId="0" applyNumberFormat="0" applyBorder="0" applyAlignment="0" applyProtection="0"/>
    <xf numFmtId="179" fontId="91" fillId="4" borderId="0" applyNumberFormat="0" applyBorder="0" applyAlignment="0" applyProtection="0"/>
    <xf numFmtId="0" fontId="50" fillId="5" borderId="0" applyNumberFormat="0" applyBorder="0" applyAlignment="0" applyProtection="0"/>
    <xf numFmtId="179" fontId="91" fillId="5" borderId="0" applyNumberFormat="0" applyBorder="0" applyAlignment="0" applyProtection="0"/>
    <xf numFmtId="0" fontId="50" fillId="6" borderId="0" applyNumberFormat="0" applyBorder="0" applyAlignment="0" applyProtection="0"/>
    <xf numFmtId="179" fontId="91" fillId="6" borderId="0" applyNumberFormat="0" applyBorder="0" applyAlignment="0" applyProtection="0"/>
    <xf numFmtId="0" fontId="50" fillId="7" borderId="0" applyNumberFormat="0" applyBorder="0" applyAlignment="0" applyProtection="0"/>
    <xf numFmtId="179" fontId="91" fillId="7" borderId="0" applyNumberFormat="0" applyBorder="0" applyAlignment="0" applyProtection="0"/>
    <xf numFmtId="0" fontId="50" fillId="8" borderId="0" applyNumberFormat="0" applyBorder="0" applyAlignment="0" applyProtection="0"/>
    <xf numFmtId="179" fontId="91" fillId="8" borderId="0" applyNumberFormat="0" applyBorder="0" applyAlignment="0" applyProtection="0"/>
    <xf numFmtId="179" fontId="92" fillId="0" borderId="4">
      <alignment horizontal="center"/>
    </xf>
    <xf numFmtId="179" fontId="93" fillId="2" borderId="0"/>
    <xf numFmtId="179" fontId="16" fillId="2" borderId="0"/>
    <xf numFmtId="179" fontId="16" fillId="2" borderId="0"/>
    <xf numFmtId="179" fontId="16" fillId="2" borderId="0"/>
    <xf numFmtId="179" fontId="16" fillId="2" borderId="0"/>
    <xf numFmtId="179" fontId="93" fillId="2" borderId="0"/>
    <xf numFmtId="185" fontId="64" fillId="0" borderId="0" applyFont="0" applyFill="0" applyBorder="0" applyAlignment="0" applyProtection="0"/>
    <xf numFmtId="186" fontId="64" fillId="0" borderId="0" applyFont="0" applyFill="0" applyBorder="0" applyAlignment="0" applyProtection="0"/>
    <xf numFmtId="179" fontId="94" fillId="0" borderId="0">
      <alignment wrapText="1"/>
    </xf>
    <xf numFmtId="179" fontId="16" fillId="0" borderId="0">
      <alignment wrapText="1"/>
    </xf>
    <xf numFmtId="179" fontId="16" fillId="0" borderId="0">
      <alignment wrapText="1"/>
    </xf>
    <xf numFmtId="179" fontId="16" fillId="0" borderId="0">
      <alignment wrapText="1"/>
    </xf>
    <xf numFmtId="179" fontId="16" fillId="0" borderId="0">
      <alignment wrapText="1"/>
    </xf>
    <xf numFmtId="179" fontId="94" fillId="0" borderId="0">
      <alignment wrapText="1"/>
    </xf>
    <xf numFmtId="0" fontId="50" fillId="9" borderId="0" applyNumberFormat="0" applyBorder="0" applyAlignment="0" applyProtection="0"/>
    <xf numFmtId="179" fontId="91" fillId="9" borderId="0" applyNumberFormat="0" applyBorder="0" applyAlignment="0" applyProtection="0"/>
    <xf numFmtId="0" fontId="50" fillId="10" borderId="0" applyNumberFormat="0" applyBorder="0" applyAlignment="0" applyProtection="0"/>
    <xf numFmtId="179" fontId="91" fillId="10" borderId="0" applyNumberFormat="0" applyBorder="0" applyAlignment="0" applyProtection="0"/>
    <xf numFmtId="0" fontId="50" fillId="11" borderId="0" applyNumberFormat="0" applyBorder="0" applyAlignment="0" applyProtection="0"/>
    <xf numFmtId="179" fontId="91" fillId="11" borderId="0" applyNumberFormat="0" applyBorder="0" applyAlignment="0" applyProtection="0"/>
    <xf numFmtId="0" fontId="50" fillId="6" borderId="0" applyNumberFormat="0" applyBorder="0" applyAlignment="0" applyProtection="0"/>
    <xf numFmtId="179" fontId="91" fillId="6" borderId="0" applyNumberFormat="0" applyBorder="0" applyAlignment="0" applyProtection="0"/>
    <xf numFmtId="0" fontId="50" fillId="9" borderId="0" applyNumberFormat="0" applyBorder="0" applyAlignment="0" applyProtection="0"/>
    <xf numFmtId="179" fontId="91" fillId="9" borderId="0" applyNumberFormat="0" applyBorder="0" applyAlignment="0" applyProtection="0"/>
    <xf numFmtId="0" fontId="50" fillId="12" borderId="0" applyNumberFormat="0" applyBorder="0" applyAlignment="0" applyProtection="0"/>
    <xf numFmtId="179" fontId="91" fillId="12" borderId="0" applyNumberFormat="0" applyBorder="0" applyAlignment="0" applyProtection="0"/>
    <xf numFmtId="165" fontId="55" fillId="0" borderId="5" applyNumberFormat="0" applyFont="0" applyBorder="0" applyAlignment="0">
      <alignment horizontal="center"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95" fillId="13" borderId="0" applyNumberFormat="0" applyBorder="0" applyAlignment="0" applyProtection="0"/>
    <xf numFmtId="179" fontId="96" fillId="13" borderId="0" applyNumberFormat="0" applyBorder="0" applyAlignment="0" applyProtection="0"/>
    <xf numFmtId="0" fontId="95" fillId="10" borderId="0" applyNumberFormat="0" applyBorder="0" applyAlignment="0" applyProtection="0"/>
    <xf numFmtId="179" fontId="96" fillId="10" borderId="0" applyNumberFormat="0" applyBorder="0" applyAlignment="0" applyProtection="0"/>
    <xf numFmtId="0" fontId="95" fillId="11" borderId="0" applyNumberFormat="0" applyBorder="0" applyAlignment="0" applyProtection="0"/>
    <xf numFmtId="179" fontId="96" fillId="11" borderId="0" applyNumberFormat="0" applyBorder="0" applyAlignment="0" applyProtection="0"/>
    <xf numFmtId="0" fontId="95" fillId="14" borderId="0" applyNumberFormat="0" applyBorder="0" applyAlignment="0" applyProtection="0"/>
    <xf numFmtId="179" fontId="96" fillId="14" borderId="0" applyNumberFormat="0" applyBorder="0" applyAlignment="0" applyProtection="0"/>
    <xf numFmtId="0" fontId="95" fillId="15" borderId="0" applyNumberFormat="0" applyBorder="0" applyAlignment="0" applyProtection="0"/>
    <xf numFmtId="179" fontId="96" fillId="15" borderId="0" applyNumberFormat="0" applyBorder="0" applyAlignment="0" applyProtection="0"/>
    <xf numFmtId="0" fontId="95" fillId="16" borderId="0" applyNumberFormat="0" applyBorder="0" applyAlignment="0" applyProtection="0"/>
    <xf numFmtId="179" fontId="96" fillId="16" borderId="0" applyNumberFormat="0" applyBorder="0" applyAlignment="0" applyProtection="0"/>
    <xf numFmtId="0" fontId="95" fillId="17" borderId="0" applyNumberFormat="0" applyBorder="0" applyAlignment="0" applyProtection="0"/>
    <xf numFmtId="179" fontId="96" fillId="17" borderId="0" applyNumberFormat="0" applyBorder="0" applyAlignment="0" applyProtection="0"/>
    <xf numFmtId="0" fontId="95" fillId="18" borderId="0" applyNumberFormat="0" applyBorder="0" applyAlignment="0" applyProtection="0"/>
    <xf numFmtId="179" fontId="96" fillId="18" borderId="0" applyNumberFormat="0" applyBorder="0" applyAlignment="0" applyProtection="0"/>
    <xf numFmtId="0" fontId="95" fillId="19" borderId="0" applyNumberFormat="0" applyBorder="0" applyAlignment="0" applyProtection="0"/>
    <xf numFmtId="179" fontId="96" fillId="19" borderId="0" applyNumberFormat="0" applyBorder="0" applyAlignment="0" applyProtection="0"/>
    <xf numFmtId="0" fontId="95" fillId="14" borderId="0" applyNumberFormat="0" applyBorder="0" applyAlignment="0" applyProtection="0"/>
    <xf numFmtId="179" fontId="96" fillId="14" borderId="0" applyNumberFormat="0" applyBorder="0" applyAlignment="0" applyProtection="0"/>
    <xf numFmtId="0" fontId="95" fillId="15" borderId="0" applyNumberFormat="0" applyBorder="0" applyAlignment="0" applyProtection="0"/>
    <xf numFmtId="179" fontId="96" fillId="15" borderId="0" applyNumberFormat="0" applyBorder="0" applyAlignment="0" applyProtection="0"/>
    <xf numFmtId="0" fontId="95" fillId="20" borderId="0" applyNumberFormat="0" applyBorder="0" applyAlignment="0" applyProtection="0"/>
    <xf numFmtId="179" fontId="96" fillId="20" borderId="0" applyNumberFormat="0" applyBorder="0" applyAlignment="0" applyProtection="0"/>
    <xf numFmtId="179" fontId="8" fillId="0" borderId="0" applyNumberFormat="0" applyAlignment="0"/>
    <xf numFmtId="187" fontId="97" fillId="0" borderId="0" applyFont="0" applyFill="0" applyBorder="0" applyAlignment="0" applyProtection="0"/>
    <xf numFmtId="0" fontId="98" fillId="0" borderId="0" applyFont="0" applyFill="0" applyBorder="0" applyAlignment="0" applyProtection="0"/>
    <xf numFmtId="187" fontId="99" fillId="0" borderId="0" applyFont="0" applyFill="0" applyBorder="0" applyAlignment="0" applyProtection="0"/>
    <xf numFmtId="188" fontId="97" fillId="0" borderId="0" applyFont="0" applyFill="0" applyBorder="0" applyAlignment="0" applyProtection="0"/>
    <xf numFmtId="0" fontId="98" fillId="0" borderId="0" applyFont="0" applyFill="0" applyBorder="0" applyAlignment="0" applyProtection="0"/>
    <xf numFmtId="189" fontId="99" fillId="0" borderId="0" applyFont="0" applyFill="0" applyBorder="0" applyAlignment="0" applyProtection="0"/>
    <xf numFmtId="0" fontId="100" fillId="0" borderId="0">
      <alignment horizontal="center" wrapText="1"/>
      <protection locked="0"/>
    </xf>
    <xf numFmtId="174" fontId="97" fillId="0" borderId="0" applyFont="0" applyFill="0" applyBorder="0" applyAlignment="0" applyProtection="0"/>
    <xf numFmtId="0" fontId="98" fillId="0" borderId="0" applyFont="0" applyFill="0" applyBorder="0" applyAlignment="0" applyProtection="0"/>
    <xf numFmtId="174" fontId="99" fillId="0" borderId="0" applyFont="0" applyFill="0" applyBorder="0" applyAlignment="0" applyProtection="0"/>
    <xf numFmtId="173" fontId="97" fillId="0" borderId="0" applyFont="0" applyFill="0" applyBorder="0" applyAlignment="0" applyProtection="0"/>
    <xf numFmtId="0" fontId="98" fillId="0" borderId="0" applyFont="0" applyFill="0" applyBorder="0" applyAlignment="0" applyProtection="0"/>
    <xf numFmtId="173" fontId="89" fillId="0" borderId="0" applyFont="0" applyFill="0" applyBorder="0" applyAlignment="0" applyProtection="0"/>
    <xf numFmtId="170" fontId="68" fillId="0" borderId="0" applyFont="0" applyFill="0" applyBorder="0" applyAlignment="0" applyProtection="0"/>
    <xf numFmtId="43" fontId="11" fillId="0" borderId="0" applyFont="0" applyFill="0" applyBorder="0" applyAlignment="0" applyProtection="0">
      <alignment horizontal="center"/>
    </xf>
    <xf numFmtId="0" fontId="101" fillId="4" borderId="0" applyNumberFormat="0" applyBorder="0" applyAlignment="0" applyProtection="0"/>
    <xf numFmtId="179" fontId="102" fillId="4" borderId="0" applyNumberFormat="0" applyBorder="0" applyAlignment="0" applyProtection="0"/>
    <xf numFmtId="0" fontId="13" fillId="0" borderId="0"/>
    <xf numFmtId="179" fontId="12" fillId="0" borderId="0" applyFont="0" applyFill="0" applyBorder="0" applyAlignment="0" applyProtection="0">
      <alignment horizontal="right"/>
    </xf>
    <xf numFmtId="0" fontId="103" fillId="0" borderId="0" applyNumberFormat="0" applyFill="0" applyBorder="0" applyAlignment="0" applyProtection="0"/>
    <xf numFmtId="0" fontId="98" fillId="0" borderId="0"/>
    <xf numFmtId="0" fontId="104" fillId="0" borderId="0"/>
    <xf numFmtId="0" fontId="98" fillId="0" borderId="0"/>
    <xf numFmtId="0" fontId="105" fillId="0" borderId="0"/>
    <xf numFmtId="179" fontId="106" fillId="0" borderId="0"/>
    <xf numFmtId="0" fontId="107" fillId="0" borderId="0" applyFill="0" applyBorder="0" applyAlignment="0"/>
    <xf numFmtId="190" fontId="12" fillId="0" borderId="0" applyFill="0" applyBorder="0" applyAlignment="0"/>
    <xf numFmtId="190" fontId="12" fillId="0" borderId="0" applyFill="0" applyBorder="0" applyAlignment="0"/>
    <xf numFmtId="191" fontId="3" fillId="0" borderId="0" applyFill="0" applyBorder="0" applyAlignment="0"/>
    <xf numFmtId="192" fontId="108" fillId="0" borderId="0" applyFill="0" applyBorder="0" applyAlignment="0"/>
    <xf numFmtId="193" fontId="3" fillId="0" borderId="0" applyFill="0" applyBorder="0" applyAlignment="0"/>
    <xf numFmtId="194" fontId="3" fillId="0" borderId="0" applyFill="0" applyBorder="0" applyAlignment="0"/>
    <xf numFmtId="183" fontId="108" fillId="0" borderId="0" applyFill="0" applyBorder="0" applyAlignment="0"/>
    <xf numFmtId="195" fontId="3" fillId="0" borderId="0" applyFill="0" applyBorder="0" applyAlignment="0"/>
    <xf numFmtId="191" fontId="3" fillId="0" borderId="0" applyFill="0" applyBorder="0" applyAlignment="0"/>
    <xf numFmtId="0" fontId="109" fillId="21" borderId="6" applyNumberFormat="0" applyAlignment="0" applyProtection="0"/>
    <xf numFmtId="179" fontId="110" fillId="21" borderId="6" applyNumberFormat="0" applyAlignment="0" applyProtection="0"/>
    <xf numFmtId="0" fontId="111" fillId="0" borderId="0"/>
    <xf numFmtId="183" fontId="5" fillId="0" borderId="0" applyFont="0" applyFill="0" applyBorder="0" applyAlignment="0" applyProtection="0"/>
    <xf numFmtId="196" fontId="112" fillId="0" borderId="7" applyBorder="0"/>
    <xf numFmtId="196" fontId="65" fillId="0" borderId="8">
      <protection locked="0"/>
    </xf>
    <xf numFmtId="0" fontId="19" fillId="0" borderId="0" applyFill="0" applyBorder="0" applyProtection="0">
      <alignment horizontal="center"/>
      <protection locked="0"/>
    </xf>
    <xf numFmtId="0" fontId="66" fillId="0" borderId="0" applyFill="0" applyBorder="0" applyProtection="0">
      <alignment horizontal="center"/>
    </xf>
    <xf numFmtId="229" fontId="123" fillId="0" borderId="8"/>
    <xf numFmtId="0" fontId="124" fillId="22" borderId="9" applyNumberFormat="0" applyAlignment="0" applyProtection="0"/>
    <xf numFmtId="179" fontId="125" fillId="22" borderId="9" applyNumberFormat="0" applyAlignment="0" applyProtection="0"/>
    <xf numFmtId="1" fontId="126" fillId="0" borderId="10" applyBorder="0"/>
    <xf numFmtId="0" fontId="66" fillId="0" borderId="11">
      <alignment horizontal="center"/>
    </xf>
    <xf numFmtId="43" fontId="3" fillId="0" borderId="0" applyFont="0" applyFill="0" applyBorder="0" applyAlignment="0" applyProtection="0"/>
    <xf numFmtId="197" fontId="113" fillId="0" borderId="0"/>
    <xf numFmtId="197" fontId="113" fillId="0" borderId="0"/>
    <xf numFmtId="197" fontId="113" fillId="0" borderId="0"/>
    <xf numFmtId="197" fontId="113" fillId="0" borderId="0"/>
    <xf numFmtId="197" fontId="113" fillId="0" borderId="0"/>
    <xf numFmtId="197" fontId="113" fillId="0" borderId="0"/>
    <xf numFmtId="197" fontId="113" fillId="0" borderId="0"/>
    <xf numFmtId="197" fontId="113" fillId="0" borderId="0"/>
    <xf numFmtId="198" fontId="66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83" fontId="108" fillId="0" borderId="0" applyFont="0" applyFill="0" applyBorder="0" applyAlignment="0" applyProtection="0"/>
    <xf numFmtId="199" fontId="114" fillId="0" borderId="0" applyFont="0" applyFill="0" applyBorder="0" applyAlignment="0" applyProtection="0"/>
    <xf numFmtId="200" fontId="18" fillId="0" borderId="0" applyFont="0" applyFill="0" applyBorder="0" applyAlignment="0" applyProtection="0"/>
    <xf numFmtId="201" fontId="66" fillId="0" borderId="0" applyFont="0" applyFill="0" applyBorder="0" applyAlignment="0" applyProtection="0"/>
    <xf numFmtId="39" fontId="66" fillId="0" borderId="0" applyFont="0" applyFill="0" applyBorder="0" applyAlignment="0" applyProtection="0"/>
    <xf numFmtId="173" fontId="66" fillId="0" borderId="0" applyFont="0" applyFill="0" applyBorder="0" applyAlignment="0" applyProtection="0"/>
    <xf numFmtId="202" fontId="66" fillId="0" borderId="0" applyFont="0" applyFill="0" applyBorder="0" applyAlignment="0" applyProtection="0"/>
    <xf numFmtId="203" fontId="66" fillId="0" borderId="0" applyFont="0" applyFill="0" applyBorder="0" applyAlignment="0" applyProtection="0"/>
    <xf numFmtId="204" fontId="66" fillId="0" borderId="0" applyFont="0" applyFill="0" applyBorder="0" applyAlignment="0" applyProtection="0"/>
    <xf numFmtId="205" fontId="66" fillId="0" borderId="0" applyFont="0" applyFill="0" applyBorder="0" applyAlignment="0" applyProtection="0"/>
    <xf numFmtId="179" fontId="115" fillId="0" borderId="0" applyNumberFormat="0" applyFill="0" applyBorder="0" applyProtection="0">
      <alignment vertical="center"/>
    </xf>
    <xf numFmtId="179" fontId="115" fillId="0" borderId="0" applyNumberFormat="0" applyFill="0" applyBorder="0" applyProtection="0">
      <alignment vertical="center"/>
    </xf>
    <xf numFmtId="179" fontId="115" fillId="0" borderId="0" applyNumberFormat="0" applyFill="0" applyBorder="0" applyProtection="0">
      <alignment vertical="center"/>
    </xf>
    <xf numFmtId="164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20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207" fontId="62" fillId="0" borderId="0"/>
    <xf numFmtId="207" fontId="62" fillId="0" borderId="0"/>
    <xf numFmtId="208" fontId="116" fillId="0" borderId="0"/>
    <xf numFmtId="3" fontId="12" fillId="0" borderId="0" applyFont="0" applyFill="0" applyBorder="0" applyAlignment="0" applyProtection="0"/>
    <xf numFmtId="0" fontId="117" fillId="0" borderId="0" applyFill="0" applyBorder="0" applyAlignment="0" applyProtection="0">
      <protection locked="0"/>
    </xf>
    <xf numFmtId="0" fontId="118" fillId="0" borderId="0" applyNumberFormat="0" applyAlignment="0">
      <alignment horizontal="left"/>
    </xf>
    <xf numFmtId="0" fontId="119" fillId="0" borderId="0" applyNumberFormat="0" applyAlignment="0"/>
    <xf numFmtId="209" fontId="66" fillId="0" borderId="0" applyFill="0" applyBorder="0" applyProtection="0"/>
    <xf numFmtId="172" fontId="66" fillId="0" borderId="0" applyFont="0" applyFill="0" applyBorder="0" applyAlignment="0" applyProtection="0"/>
    <xf numFmtId="210" fontId="62" fillId="0" borderId="0" applyFill="0" applyBorder="0" applyProtection="0"/>
    <xf numFmtId="210" fontId="62" fillId="0" borderId="12" applyFill="0" applyProtection="0"/>
    <xf numFmtId="210" fontId="62" fillId="0" borderId="13" applyFill="0" applyProtection="0"/>
    <xf numFmtId="211" fontId="66" fillId="0" borderId="0" applyFill="0" applyBorder="0" applyProtection="0"/>
    <xf numFmtId="212" fontId="54" fillId="0" borderId="0" applyFont="0" applyFill="0" applyBorder="0" applyAlignment="0" applyProtection="0"/>
    <xf numFmtId="213" fontId="120" fillId="0" borderId="0">
      <protection locked="0"/>
    </xf>
    <xf numFmtId="214" fontId="120" fillId="0" borderId="0">
      <protection locked="0"/>
    </xf>
    <xf numFmtId="215" fontId="121" fillId="0" borderId="14">
      <protection locked="0"/>
    </xf>
    <xf numFmtId="216" fontId="120" fillId="0" borderId="0">
      <protection locked="0"/>
    </xf>
    <xf numFmtId="217" fontId="120" fillId="0" borderId="0">
      <protection locked="0"/>
    </xf>
    <xf numFmtId="216" fontId="120" fillId="0" borderId="0" applyNumberFormat="0">
      <protection locked="0"/>
    </xf>
    <xf numFmtId="216" fontId="120" fillId="0" borderId="0">
      <protection locked="0"/>
    </xf>
    <xf numFmtId="196" fontId="122" fillId="0" borderId="1"/>
    <xf numFmtId="218" fontId="122" fillId="0" borderId="1"/>
    <xf numFmtId="219" fontId="66" fillId="0" borderId="0" applyFont="0" applyFill="0" applyBorder="0" applyAlignment="0" applyProtection="0"/>
    <xf numFmtId="191" fontId="3" fillId="0" borderId="0" applyFont="0" applyFill="0" applyBorder="0" applyAlignment="0" applyProtection="0"/>
    <xf numFmtId="220" fontId="66" fillId="0" borderId="0" applyFont="0" applyFill="0" applyBorder="0" applyAlignment="0" applyProtection="0"/>
    <xf numFmtId="221" fontId="66" fillId="0" borderId="0" applyFont="0" applyFill="0" applyBorder="0" applyAlignment="0" applyProtection="0"/>
    <xf numFmtId="222" fontId="66" fillId="0" borderId="0" applyFont="0" applyFill="0" applyBorder="0" applyAlignment="0" applyProtection="0"/>
    <xf numFmtId="223" fontId="66" fillId="0" borderId="0" applyFont="0" applyFill="0" applyBorder="0" applyAlignment="0" applyProtection="0"/>
    <xf numFmtId="224" fontId="66" fillId="0" borderId="0" applyFont="0" applyFill="0" applyBorder="0" applyAlignment="0" applyProtection="0"/>
    <xf numFmtId="225" fontId="66" fillId="0" borderId="0" applyFont="0" applyFill="0" applyBorder="0" applyAlignment="0" applyProtection="0"/>
    <xf numFmtId="205" fontId="66" fillId="0" borderId="0" applyFont="0" applyFill="0" applyBorder="0" applyAlignment="0" applyProtection="0"/>
    <xf numFmtId="226" fontId="66" fillId="0" borderId="0" applyFont="0" applyFill="0" applyBorder="0" applyAlignment="0" applyProtection="0"/>
    <xf numFmtId="227" fontId="66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" fillId="0" borderId="0" applyFont="0" applyFill="0" applyBorder="0" applyAlignment="0" applyProtection="0"/>
    <xf numFmtId="228" fontId="12" fillId="0" borderId="0"/>
    <xf numFmtId="228" fontId="12" fillId="0" borderId="0"/>
    <xf numFmtId="196" fontId="69" fillId="0" borderId="1">
      <alignment horizontal="center"/>
      <protection hidden="1"/>
    </xf>
    <xf numFmtId="230" fontId="127" fillId="0" borderId="1">
      <alignment horizontal="center"/>
      <protection hidden="1"/>
    </xf>
    <xf numFmtId="2" fontId="69" fillId="0" borderId="1">
      <alignment horizontal="center"/>
      <protection hidden="1"/>
    </xf>
    <xf numFmtId="0" fontId="12" fillId="0" borderId="0" applyFont="0" applyFill="0" applyBorder="0" applyAlignment="0" applyProtection="0"/>
    <xf numFmtId="14" fontId="128" fillId="0" borderId="0" applyFill="0" applyBorder="0" applyAlignment="0"/>
    <xf numFmtId="0" fontId="129" fillId="0" borderId="0">
      <protection locked="0"/>
    </xf>
    <xf numFmtId="231" fontId="62" fillId="0" borderId="0" applyFill="0" applyBorder="0" applyProtection="0"/>
    <xf numFmtId="231" fontId="62" fillId="0" borderId="12" applyFill="0" applyProtection="0"/>
    <xf numFmtId="231" fontId="62" fillId="0" borderId="13" applyFill="0" applyProtection="0"/>
    <xf numFmtId="174" fontId="66" fillId="0" borderId="0" applyFill="0" applyBorder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232" fontId="12" fillId="0" borderId="0"/>
    <xf numFmtId="232" fontId="12" fillId="0" borderId="0"/>
    <xf numFmtId="0" fontId="13" fillId="0" borderId="0" applyNumberFormat="0" applyBorder="0" applyAlignment="0">
      <alignment horizontal="centerContinuous"/>
    </xf>
    <xf numFmtId="0" fontId="130" fillId="0" borderId="0">
      <alignment vertical="center"/>
    </xf>
    <xf numFmtId="0" fontId="131" fillId="23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179" fontId="83" fillId="0" borderId="0"/>
    <xf numFmtId="183" fontId="108" fillId="0" borderId="0" applyFill="0" applyBorder="0" applyAlignment="0"/>
    <xf numFmtId="191" fontId="3" fillId="0" borderId="0" applyFill="0" applyBorder="0" applyAlignment="0"/>
    <xf numFmtId="183" fontId="108" fillId="0" borderId="0" applyFill="0" applyBorder="0" applyAlignment="0"/>
    <xf numFmtId="195" fontId="3" fillId="0" borderId="0" applyFill="0" applyBorder="0" applyAlignment="0"/>
    <xf numFmtId="191" fontId="3" fillId="0" borderId="0" applyFill="0" applyBorder="0" applyAlignment="0"/>
    <xf numFmtId="0" fontId="132" fillId="0" borderId="0" applyNumberFormat="0" applyAlignment="0">
      <alignment horizontal="left"/>
    </xf>
    <xf numFmtId="233" fontId="133" fillId="0" borderId="0">
      <protection locked="0"/>
    </xf>
    <xf numFmtId="233" fontId="133" fillId="0" borderId="0">
      <protection locked="0"/>
    </xf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0" fontId="134" fillId="0" borderId="0" applyNumberFormat="0" applyFill="0" applyBorder="0" applyAlignment="0" applyProtection="0"/>
    <xf numFmtId="179" fontId="135" fillId="0" borderId="0" applyNumberFormat="0" applyFill="0" applyBorder="0" applyAlignment="0" applyProtection="0"/>
    <xf numFmtId="4" fontId="129" fillId="0" borderId="0">
      <protection locked="0"/>
    </xf>
    <xf numFmtId="234" fontId="129" fillId="0" borderId="0">
      <protection locked="0"/>
    </xf>
    <xf numFmtId="2" fontId="12" fillId="0" borderId="0" applyFont="0" applyFill="0" applyBorder="0" applyAlignment="0" applyProtection="0"/>
    <xf numFmtId="179" fontId="136" fillId="0" borderId="0" applyNumberFormat="0" applyFill="0" applyBorder="0" applyProtection="0"/>
    <xf numFmtId="179" fontId="137" fillId="0" borderId="0" applyNumberFormat="0" applyFill="0" applyBorder="0" applyProtection="0">
      <alignment vertical="center"/>
    </xf>
    <xf numFmtId="179" fontId="138" fillId="0" borderId="0" applyNumberFormat="0" applyFill="0" applyBorder="0" applyAlignment="0" applyProtection="0"/>
    <xf numFmtId="179" fontId="139" fillId="0" borderId="0" applyNumberFormat="0" applyFill="0" applyBorder="0" applyProtection="0">
      <alignment vertical="center"/>
    </xf>
    <xf numFmtId="179" fontId="140" fillId="0" borderId="0" applyNumberFormat="0" applyFill="0" applyBorder="0" applyAlignment="0" applyProtection="0"/>
    <xf numFmtId="179" fontId="138" fillId="0" borderId="0" applyNumberFormat="0" applyFill="0" applyBorder="0" applyAlignment="0" applyProtection="0"/>
    <xf numFmtId="179" fontId="141" fillId="0" borderId="0" applyNumberFormat="0" applyFill="0" applyBorder="0" applyAlignment="0" applyProtection="0"/>
    <xf numFmtId="235" fontId="13" fillId="0" borderId="15" applyFont="0" applyFill="0" applyBorder="0" applyProtection="0"/>
    <xf numFmtId="0" fontId="142" fillId="5" borderId="0" applyNumberFormat="0" applyBorder="0" applyAlignment="0" applyProtection="0"/>
    <xf numFmtId="179" fontId="143" fillId="5" borderId="0" applyNumberFormat="0" applyBorder="0" applyAlignment="0" applyProtection="0"/>
    <xf numFmtId="38" fontId="144" fillId="2" borderId="0" applyNumberFormat="0" applyBorder="0" applyAlignment="0" applyProtection="0"/>
    <xf numFmtId="0" fontId="66" fillId="0" borderId="0"/>
    <xf numFmtId="0" fontId="145" fillId="25" borderId="0"/>
    <xf numFmtId="0" fontId="146" fillId="0" borderId="0">
      <alignment horizontal="left"/>
    </xf>
    <xf numFmtId="0" fontId="23" fillId="0" borderId="16" applyNumberFormat="0" applyAlignment="0" applyProtection="0">
      <alignment horizontal="left" vertical="center"/>
    </xf>
    <xf numFmtId="0" fontId="23" fillId="0" borderId="17">
      <alignment horizontal="left" vertical="center"/>
    </xf>
    <xf numFmtId="14" fontId="19" fillId="26" borderId="18">
      <alignment horizontal="center" vertical="center" wrapText="1"/>
    </xf>
    <xf numFmtId="0" fontId="24" fillId="0" borderId="0" applyNumberFormat="0" applyFill="0" applyBorder="0" applyAlignment="0" applyProtection="0"/>
    <xf numFmtId="179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79" fontId="23" fillId="0" borderId="0" applyNumberFormat="0" applyFill="0" applyBorder="0" applyAlignment="0" applyProtection="0"/>
    <xf numFmtId="0" fontId="147" fillId="0" borderId="19" applyNumberFormat="0" applyFill="0" applyAlignment="0" applyProtection="0"/>
    <xf numFmtId="179" fontId="148" fillId="0" borderId="19" applyNumberFormat="0" applyFill="0" applyAlignment="0" applyProtection="0"/>
    <xf numFmtId="0" fontId="147" fillId="0" borderId="0" applyNumberFormat="0" applyFill="0" applyBorder="0" applyAlignment="0" applyProtection="0"/>
    <xf numFmtId="179" fontId="148" fillId="0" borderId="0" applyNumberFormat="0" applyFill="0" applyBorder="0" applyAlignment="0" applyProtection="0"/>
    <xf numFmtId="0" fontId="149" fillId="0" borderId="0" applyFill="0" applyAlignment="0" applyProtection="0">
      <protection locked="0"/>
    </xf>
    <xf numFmtId="0" fontId="149" fillId="0" borderId="5" applyFill="0" applyAlignment="0" applyProtection="0">
      <protection locked="0"/>
    </xf>
    <xf numFmtId="233" fontId="133" fillId="0" borderId="0">
      <protection locked="0"/>
    </xf>
    <xf numFmtId="233" fontId="133" fillId="0" borderId="0">
      <protection locked="0"/>
    </xf>
    <xf numFmtId="0" fontId="150" fillId="0" borderId="18">
      <alignment horizontal="center"/>
    </xf>
    <xf numFmtId="0" fontId="150" fillId="0" borderId="0">
      <alignment horizontal="center"/>
    </xf>
    <xf numFmtId="5" fontId="4" fillId="27" borderId="3" applyNumberFormat="0" applyAlignment="0">
      <alignment horizontal="left" vertical="top"/>
    </xf>
    <xf numFmtId="49" fontId="11" fillId="0" borderId="3">
      <alignment vertical="center"/>
    </xf>
    <xf numFmtId="41" fontId="83" fillId="0" borderId="0" applyFont="0" applyFill="0" applyBorder="0" applyAlignment="0" applyProtection="0"/>
    <xf numFmtId="0" fontId="151" fillId="8" borderId="6" applyNumberFormat="0" applyAlignment="0" applyProtection="0"/>
    <xf numFmtId="10" fontId="144" fillId="28" borderId="3" applyNumberFormat="0" applyBorder="0" applyAlignment="0" applyProtection="0"/>
    <xf numFmtId="179" fontId="152" fillId="8" borderId="6" applyNumberFormat="0" applyAlignment="0" applyProtection="0"/>
    <xf numFmtId="179" fontId="152" fillId="8" borderId="6" applyNumberFormat="0" applyAlignment="0" applyProtection="0"/>
    <xf numFmtId="179" fontId="152" fillId="8" borderId="6" applyNumberFormat="0" applyAlignment="0" applyProtection="0"/>
    <xf numFmtId="190" fontId="153" fillId="29" borderId="0"/>
    <xf numFmtId="3" fontId="154" fillId="0" borderId="0"/>
    <xf numFmtId="179" fontId="63" fillId="0" borderId="0"/>
    <xf numFmtId="0" fontId="62" fillId="0" borderId="0" applyNumberFormat="0" applyFont="0" applyFill="0" applyBorder="0" applyProtection="0">
      <alignment horizontal="left" vertical="center"/>
    </xf>
    <xf numFmtId="183" fontId="108" fillId="0" borderId="0" applyFill="0" applyBorder="0" applyAlignment="0"/>
    <xf numFmtId="191" fontId="3" fillId="0" borderId="0" applyFill="0" applyBorder="0" applyAlignment="0"/>
    <xf numFmtId="183" fontId="108" fillId="0" borderId="0" applyFill="0" applyBorder="0" applyAlignment="0"/>
    <xf numFmtId="195" fontId="3" fillId="0" borderId="0" applyFill="0" applyBorder="0" applyAlignment="0"/>
    <xf numFmtId="191" fontId="3" fillId="0" borderId="0" applyFill="0" applyBorder="0" applyAlignment="0"/>
    <xf numFmtId="0" fontId="155" fillId="0" borderId="20" applyNumberFormat="0" applyFill="0" applyAlignment="0" applyProtection="0"/>
    <xf numFmtId="179" fontId="156" fillId="0" borderId="20" applyNumberFormat="0" applyFill="0" applyAlignment="0" applyProtection="0"/>
    <xf numFmtId="190" fontId="153" fillId="30" borderId="0"/>
    <xf numFmtId="196" fontId="8" fillId="0" borderId="7" applyFont="0"/>
    <xf numFmtId="3" fontId="12" fillId="0" borderId="21"/>
    <xf numFmtId="0" fontId="66" fillId="0" borderId="0" applyFill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75" fontId="107" fillId="0" borderId="0" applyFont="0" applyFill="0" applyBorder="0" applyAlignment="0" applyProtection="0"/>
    <xf numFmtId="176" fontId="107" fillId="0" borderId="0" applyFont="0" applyFill="0" applyBorder="0" applyAlignment="0" applyProtection="0"/>
    <xf numFmtId="0" fontId="157" fillId="0" borderId="18"/>
    <xf numFmtId="236" fontId="158" fillId="0" borderId="22"/>
    <xf numFmtId="170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237" fontId="5" fillId="0" borderId="0" applyFont="0" applyFill="0" applyBorder="0" applyAlignment="0" applyProtection="0"/>
    <xf numFmtId="238" fontId="5" fillId="0" borderId="0" applyFont="0" applyFill="0" applyBorder="0" applyAlignment="0" applyProtection="0"/>
    <xf numFmtId="239" fontId="129" fillId="0" borderId="0">
      <protection locked="0"/>
    </xf>
    <xf numFmtId="240" fontId="3" fillId="0" borderId="0" applyFont="0" applyFill="0" applyBorder="0" applyAlignment="0" applyProtection="0"/>
    <xf numFmtId="241" fontId="3" fillId="0" borderId="0" applyFont="0" applyFill="0" applyBorder="0" applyAlignment="0" applyProtection="0"/>
    <xf numFmtId="239" fontId="129" fillId="0" borderId="0">
      <protection locked="0"/>
    </xf>
    <xf numFmtId="179" fontId="159" fillId="0" borderId="0"/>
    <xf numFmtId="0" fontId="39" fillId="0" borderId="0" applyNumberFormat="0" applyFont="0" applyFill="0" applyAlignment="0"/>
    <xf numFmtId="3" fontId="3" fillId="0" borderId="8">
      <alignment vertical="center"/>
    </xf>
    <xf numFmtId="0" fontId="160" fillId="31" borderId="0" applyNumberFormat="0" applyBorder="0" applyAlignment="0" applyProtection="0"/>
    <xf numFmtId="179" fontId="161" fillId="31" borderId="0" applyNumberFormat="0" applyBorder="0" applyAlignment="0" applyProtection="0"/>
    <xf numFmtId="0" fontId="54" fillId="0" borderId="3"/>
    <xf numFmtId="179" fontId="54" fillId="0" borderId="3"/>
    <xf numFmtId="0" fontId="62" fillId="0" borderId="0"/>
    <xf numFmtId="179" fontId="62" fillId="0" borderId="0"/>
    <xf numFmtId="0" fontId="54" fillId="0" borderId="3"/>
    <xf numFmtId="37" fontId="162" fillId="0" borderId="0"/>
    <xf numFmtId="0" fontId="163" fillId="0" borderId="3" applyNumberFormat="0" applyFont="0" applyFill="0" applyBorder="0" applyAlignment="0">
      <alignment horizontal="center"/>
    </xf>
    <xf numFmtId="165" fontId="107" fillId="0" borderId="0"/>
    <xf numFmtId="179" fontId="164" fillId="0" borderId="0"/>
    <xf numFmtId="179" fontId="13" fillId="0" borderId="0"/>
    <xf numFmtId="179" fontId="12" fillId="0" borderId="0"/>
    <xf numFmtId="179" fontId="30" fillId="0" borderId="0"/>
    <xf numFmtId="179" fontId="30" fillId="0" borderId="0"/>
    <xf numFmtId="179" fontId="30" fillId="0" borderId="0"/>
    <xf numFmtId="179" fontId="165" fillId="0" borderId="0"/>
    <xf numFmtId="179" fontId="165" fillId="0" borderId="0"/>
    <xf numFmtId="179" fontId="165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179" fontId="166" fillId="0" borderId="0"/>
    <xf numFmtId="179" fontId="12" fillId="0" borderId="0"/>
    <xf numFmtId="179" fontId="30" fillId="0" borderId="0"/>
    <xf numFmtId="0" fontId="66" fillId="0" borderId="0"/>
    <xf numFmtId="179" fontId="165" fillId="0" borderId="0"/>
    <xf numFmtId="0" fontId="34" fillId="0" borderId="0"/>
    <xf numFmtId="0" fontId="13" fillId="0" borderId="0"/>
    <xf numFmtId="179" fontId="115" fillId="0" borderId="0"/>
    <xf numFmtId="0" fontId="13" fillId="0" borderId="0"/>
    <xf numFmtId="0" fontId="167" fillId="0" borderId="0"/>
    <xf numFmtId="0" fontId="165" fillId="0" borderId="0"/>
    <xf numFmtId="0" fontId="168" fillId="0" borderId="0"/>
    <xf numFmtId="179" fontId="83" fillId="0" borderId="0"/>
    <xf numFmtId="0" fontId="114" fillId="0" borderId="0"/>
    <xf numFmtId="179" fontId="12" fillId="0" borderId="0"/>
    <xf numFmtId="0" fontId="165" fillId="0" borderId="0"/>
    <xf numFmtId="179" fontId="83" fillId="0" borderId="0"/>
    <xf numFmtId="179" fontId="12" fillId="0" borderId="0"/>
    <xf numFmtId="179" fontId="165" fillId="0" borderId="0"/>
    <xf numFmtId="179" fontId="168" fillId="0" borderId="0"/>
    <xf numFmtId="179" fontId="12" fillId="0" borderId="0" applyAlignment="0"/>
    <xf numFmtId="0" fontId="12" fillId="0" borderId="0"/>
    <xf numFmtId="0" fontId="13" fillId="0" borderId="0"/>
    <xf numFmtId="0" fontId="3" fillId="32" borderId="23" applyNumberFormat="0" applyFont="0" applyAlignment="0" applyProtection="0"/>
    <xf numFmtId="179" fontId="34" fillId="32" borderId="23" applyNumberFormat="0" applyFont="0" applyAlignment="0" applyProtection="0"/>
    <xf numFmtId="3" fontId="169" fillId="0" borderId="0" applyFont="0" applyFill="0" applyBorder="0" applyAlignment="0" applyProtection="0"/>
    <xf numFmtId="176" fontId="85" fillId="0" borderId="0" applyFont="0" applyFill="0" applyBorder="0" applyAlignment="0" applyProtection="0"/>
    <xf numFmtId="175" fontId="85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Font="0" applyFill="0" applyBorder="0" applyAlignment="0" applyProtection="0"/>
    <xf numFmtId="0" fontId="62" fillId="0" borderId="0"/>
    <xf numFmtId="0" fontId="171" fillId="21" borderId="24" applyNumberFormat="0" applyAlignment="0" applyProtection="0"/>
    <xf numFmtId="179" fontId="172" fillId="21" borderId="24" applyNumberFormat="0" applyAlignment="0" applyProtection="0"/>
    <xf numFmtId="179" fontId="92" fillId="0" borderId="0"/>
    <xf numFmtId="14" fontId="100" fillId="0" borderId="0">
      <alignment horizontal="center" wrapText="1"/>
      <protection locked="0"/>
    </xf>
    <xf numFmtId="9" fontId="3" fillId="0" borderId="0" applyFont="0" applyFill="0" applyBorder="0" applyAlignment="0" applyProtection="0"/>
    <xf numFmtId="242" fontId="66" fillId="0" borderId="0" applyFont="0" applyFill="0" applyBorder="0" applyAlignment="0" applyProtection="0"/>
    <xf numFmtId="243" fontId="66" fillId="0" borderId="0" applyFont="0" applyFill="0" applyBorder="0" applyAlignment="0" applyProtection="0"/>
    <xf numFmtId="244" fontId="149" fillId="0" borderId="0" applyFont="0" applyFill="0" applyBorder="0" applyAlignment="0" applyProtection="0"/>
    <xf numFmtId="245" fontId="12" fillId="0" borderId="0" applyFont="0" applyFill="0" applyBorder="0" applyAlignment="0" applyProtection="0"/>
    <xf numFmtId="245" fontId="12" fillId="0" borderId="0" applyFont="0" applyFill="0" applyBorder="0" applyAlignment="0" applyProtection="0"/>
    <xf numFmtId="194" fontId="3" fillId="0" borderId="0" applyFont="0" applyFill="0" applyBorder="0" applyAlignment="0" applyProtection="0"/>
    <xf numFmtId="246" fontId="3" fillId="0" borderId="0" applyFont="0" applyFill="0" applyBorder="0" applyAlignment="0" applyProtection="0"/>
    <xf numFmtId="10" fontId="107" fillId="0" borderId="0" applyFont="0" applyFill="0" applyBorder="0" applyAlignment="0" applyProtection="0"/>
    <xf numFmtId="182" fontId="66" fillId="0" borderId="0" applyFont="0" applyFill="0" applyBorder="0" applyAlignment="0" applyProtection="0"/>
    <xf numFmtId="180" fontId="66" fillId="0" borderId="0" applyFont="0" applyFill="0" applyBorder="0" applyAlignment="0" applyProtection="0"/>
    <xf numFmtId="14" fontId="66" fillId="0" borderId="0" applyFont="0" applyFill="0" applyBorder="0" applyAlignment="0" applyProtection="0"/>
    <xf numFmtId="209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242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247" fontId="66" fillId="0" borderId="0" applyFont="0" applyFill="0" applyBorder="0" applyAlignment="0" applyProtection="0"/>
    <xf numFmtId="182" fontId="66" fillId="0" borderId="0" applyFont="0" applyFill="0" applyBorder="0" applyAlignment="0" applyProtection="0"/>
    <xf numFmtId="179" fontId="173" fillId="0" borderId="0" applyNumberFormat="0" applyFill="0" applyBorder="0" applyProtection="0">
      <alignment horizontal="center"/>
    </xf>
    <xf numFmtId="9" fontId="12" fillId="0" borderId="0" applyFont="0" applyFill="0" applyBorder="0" applyAlignment="0" applyProtection="0"/>
    <xf numFmtId="9" fontId="174" fillId="0" borderId="25" applyNumberFormat="0" applyBorder="0"/>
    <xf numFmtId="248" fontId="129" fillId="0" borderId="0">
      <protection locked="0"/>
    </xf>
    <xf numFmtId="183" fontId="108" fillId="0" borderId="0" applyFill="0" applyBorder="0" applyAlignment="0"/>
    <xf numFmtId="191" fontId="3" fillId="0" borderId="0" applyFill="0" applyBorder="0" applyAlignment="0"/>
    <xf numFmtId="183" fontId="108" fillId="0" borderId="0" applyFill="0" applyBorder="0" applyAlignment="0"/>
    <xf numFmtId="195" fontId="3" fillId="0" borderId="0" applyFill="0" applyBorder="0" applyAlignment="0"/>
    <xf numFmtId="191" fontId="3" fillId="0" borderId="0" applyFill="0" applyBorder="0" applyAlignment="0"/>
    <xf numFmtId="0" fontId="175" fillId="0" borderId="0"/>
    <xf numFmtId="0" fontId="174" fillId="0" borderId="0" applyNumberFormat="0" applyFont="0" applyFill="0" applyBorder="0" applyAlignment="0" applyProtection="0">
      <alignment horizontal="left"/>
    </xf>
    <xf numFmtId="15" fontId="63" fillId="0" borderId="0" applyFont="0" applyFill="0" applyBorder="0" applyAlignment="0" applyProtection="0"/>
    <xf numFmtId="4" fontId="63" fillId="0" borderId="0" applyFont="0" applyFill="0" applyBorder="0" applyAlignment="0" applyProtection="0"/>
    <xf numFmtId="0" fontId="176" fillId="0" borderId="18">
      <alignment horizontal="center"/>
    </xf>
    <xf numFmtId="3" fontId="63" fillId="0" borderId="0" applyFont="0" applyFill="0" applyBorder="0" applyAlignment="0" applyProtection="0"/>
    <xf numFmtId="179" fontId="63" fillId="33" borderId="0" applyNumberFormat="0" applyFont="0" applyBorder="0" applyAlignment="0" applyProtection="0"/>
    <xf numFmtId="0" fontId="177" fillId="34" borderId="0" applyNumberFormat="0" applyFont="0" applyBorder="0" applyAlignment="0">
      <alignment horizontal="center"/>
    </xf>
    <xf numFmtId="249" fontId="12" fillId="0" borderId="0" applyNumberFormat="0" applyFill="0" applyBorder="0" applyAlignment="0" applyProtection="0">
      <alignment horizontal="left"/>
    </xf>
    <xf numFmtId="249" fontId="12" fillId="0" borderId="0" applyNumberFormat="0" applyFill="0" applyBorder="0" applyAlignment="0" applyProtection="0">
      <alignment horizontal="left"/>
    </xf>
    <xf numFmtId="41" fontId="8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250" fontId="178" fillId="0" borderId="0" applyFont="0" applyFill="0" applyBorder="0" applyAlignment="0" applyProtection="0"/>
    <xf numFmtId="0" fontId="177" fillId="1" borderId="17" applyNumberFormat="0" applyFont="0" applyAlignment="0">
      <alignment horizontal="center"/>
    </xf>
    <xf numFmtId="0" fontId="179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80" fillId="0" borderId="0" applyNumberFormat="0" applyFill="0" applyBorder="0" applyAlignment="0">
      <alignment horizontal="center"/>
    </xf>
    <xf numFmtId="0" fontId="66" fillId="35" borderId="0"/>
    <xf numFmtId="0" fontId="63" fillId="0" borderId="0" applyFont="0" applyFill="0" applyBorder="0" applyAlignment="0" applyProtection="0"/>
    <xf numFmtId="251" fontId="54" fillId="0" borderId="0" applyFont="0" applyFill="0" applyBorder="0" applyAlignment="0" applyProtection="0"/>
    <xf numFmtId="251" fontId="54" fillId="0" borderId="0" applyFont="0" applyFill="0" applyBorder="0" applyAlignment="0" applyProtection="0"/>
    <xf numFmtId="251" fontId="54" fillId="0" borderId="0" applyFont="0" applyFill="0" applyBorder="0" applyAlignment="0" applyProtection="0"/>
    <xf numFmtId="251" fontId="54" fillId="0" borderId="0" applyFont="0" applyFill="0" applyBorder="0" applyAlignment="0" applyProtection="0"/>
    <xf numFmtId="251" fontId="54" fillId="0" borderId="0" applyFont="0" applyFill="0" applyBorder="0" applyAlignment="0" applyProtection="0"/>
    <xf numFmtId="0" fontId="157" fillId="0" borderId="0"/>
    <xf numFmtId="40" fontId="181" fillId="0" borderId="0" applyBorder="0">
      <alignment horizontal="right"/>
    </xf>
    <xf numFmtId="179" fontId="182" fillId="0" borderId="0"/>
    <xf numFmtId="252" fontId="54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253" fontId="54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254" fontId="13" fillId="0" borderId="26">
      <alignment horizontal="right" vertical="center"/>
    </xf>
    <xf numFmtId="254" fontId="13" fillId="0" borderId="26">
      <alignment horizontal="right" vertical="center"/>
    </xf>
    <xf numFmtId="254" fontId="13" fillId="0" borderId="26">
      <alignment horizontal="right" vertical="center"/>
    </xf>
    <xf numFmtId="254" fontId="13" fillId="0" borderId="26">
      <alignment horizontal="right" vertical="center"/>
    </xf>
    <xf numFmtId="254" fontId="10" fillId="0" borderId="26">
      <alignment horizontal="right" vertical="center"/>
    </xf>
    <xf numFmtId="254" fontId="10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196" fontId="122" fillId="0" borderId="1">
      <protection hidden="1"/>
    </xf>
    <xf numFmtId="49" fontId="128" fillId="0" borderId="0" applyFill="0" applyBorder="0" applyAlignment="0"/>
    <xf numFmtId="255" fontId="107" fillId="0" borderId="0" applyFill="0" applyBorder="0" applyAlignment="0"/>
    <xf numFmtId="256" fontId="107" fillId="0" borderId="0" applyFill="0" applyBorder="0" applyAlignment="0"/>
    <xf numFmtId="257" fontId="54" fillId="0" borderId="26">
      <alignment horizontal="center"/>
    </xf>
    <xf numFmtId="0" fontId="185" fillId="0" borderId="0" applyNumberFormat="0" applyFill="0" applyBorder="0" applyAlignment="0" applyProtection="0"/>
    <xf numFmtId="257" fontId="54" fillId="0" borderId="26">
      <alignment horizontal="center"/>
    </xf>
    <xf numFmtId="179" fontId="186" fillId="0" borderId="27"/>
    <xf numFmtId="0" fontId="54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179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3" fontId="187" fillId="0" borderId="28" applyNumberFormat="0" applyBorder="0" applyAlignment="0"/>
    <xf numFmtId="179" fontId="188" fillId="0" borderId="0" applyFont="0">
      <alignment horizontal="centerContinuous"/>
    </xf>
    <xf numFmtId="0" fontId="183" fillId="0" borderId="0" applyFill="0" applyBorder="0" applyProtection="0">
      <alignment horizontal="left" vertical="top"/>
    </xf>
    <xf numFmtId="0" fontId="184" fillId="0" borderId="0" applyNumberFormat="0" applyFill="0" applyBorder="0" applyAlignment="0" applyProtection="0"/>
    <xf numFmtId="179" fontId="184" fillId="0" borderId="0" applyNumberFormat="0" applyFill="0" applyBorder="0" applyAlignment="0" applyProtection="0"/>
    <xf numFmtId="0" fontId="12" fillId="0" borderId="29" applyNumberFormat="0" applyFont="0" applyFill="0" applyAlignment="0" applyProtection="0"/>
    <xf numFmtId="179" fontId="12" fillId="0" borderId="29" applyNumberFormat="0" applyFont="0" applyFill="0" applyAlignment="0" applyProtection="0"/>
    <xf numFmtId="0" fontId="158" fillId="0" borderId="30" applyNumberFormat="0" applyAlignment="0">
      <alignment horizontal="center"/>
    </xf>
    <xf numFmtId="170" fontId="5" fillId="0" borderId="0" applyFont="0" applyFill="0" applyBorder="0" applyAlignment="0" applyProtection="0"/>
    <xf numFmtId="256" fontId="54" fillId="0" borderId="0"/>
    <xf numFmtId="258" fontId="54" fillId="0" borderId="3"/>
    <xf numFmtId="259" fontId="63" fillId="0" borderId="0"/>
    <xf numFmtId="179" fontId="189" fillId="0" borderId="0"/>
    <xf numFmtId="3" fontId="54" fillId="0" borderId="0" applyNumberFormat="0" applyBorder="0" applyAlignment="0" applyProtection="0">
      <alignment horizontal="centerContinuous"/>
      <protection locked="0"/>
    </xf>
    <xf numFmtId="3" fontId="190" fillId="0" borderId="0">
      <protection locked="0"/>
    </xf>
    <xf numFmtId="179" fontId="189" fillId="0" borderId="0"/>
    <xf numFmtId="259" fontId="63" fillId="0" borderId="0"/>
    <xf numFmtId="5" fontId="191" fillId="36" borderId="11">
      <alignment vertical="top"/>
    </xf>
    <xf numFmtId="0" fontId="1" fillId="37" borderId="3">
      <alignment horizontal="left" vertical="center"/>
    </xf>
    <xf numFmtId="6" fontId="192" fillId="38" borderId="11"/>
    <xf numFmtId="5" fontId="44" fillId="0" borderId="11">
      <alignment horizontal="left" vertical="top"/>
    </xf>
    <xf numFmtId="179" fontId="46" fillId="39" borderId="0">
      <alignment horizontal="left" vertical="center"/>
    </xf>
    <xf numFmtId="5" fontId="6" fillId="0" borderId="31">
      <alignment horizontal="left" vertical="top"/>
    </xf>
    <xf numFmtId="0" fontId="49" fillId="0" borderId="31">
      <alignment horizontal="left" vertical="center"/>
    </xf>
    <xf numFmtId="260" fontId="66" fillId="0" borderId="0" applyFont="0" applyFill="0" applyBorder="0" applyAlignment="0" applyProtection="0"/>
    <xf numFmtId="261" fontId="66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79" fontId="193" fillId="0" borderId="0" applyNumberFormat="0" applyFill="0" applyBorder="0" applyAlignment="0" applyProtection="0"/>
    <xf numFmtId="0" fontId="194" fillId="0" borderId="0" applyNumberFormat="0" applyFont="0" applyFill="0" applyBorder="0" applyProtection="0">
      <alignment horizontal="center" vertical="center" wrapText="1"/>
    </xf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92" fontId="66" fillId="0" borderId="0" applyFont="0" applyFill="0" applyBorder="0" applyAlignment="0" applyProtection="0"/>
    <xf numFmtId="262" fontId="66" fillId="0" borderId="0" applyFont="0" applyFill="0" applyBorder="0" applyAlignment="0" applyProtection="0"/>
    <xf numFmtId="263" fontId="66" fillId="0" borderId="0" applyFont="0" applyFill="0" applyBorder="0" applyAlignment="0" applyProtection="0"/>
    <xf numFmtId="223" fontId="66" fillId="0" borderId="0" applyFont="0" applyFill="0" applyBorder="0" applyAlignment="0" applyProtection="0"/>
    <xf numFmtId="264" fontId="66" fillId="0" borderId="0" applyFont="0" applyFill="0" applyBorder="0" applyAlignment="0" applyProtection="0"/>
    <xf numFmtId="265" fontId="66" fillId="0" borderId="0" applyFont="0" applyFill="0" applyBorder="0" applyAlignment="0" applyProtection="0"/>
    <xf numFmtId="266" fontId="66" fillId="0" borderId="0" applyFont="0" applyFill="0" applyBorder="0" applyAlignment="0" applyProtection="0"/>
    <xf numFmtId="267" fontId="6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195" fillId="0" borderId="0">
      <alignment vertical="center"/>
    </xf>
    <xf numFmtId="42" fontId="196" fillId="0" borderId="0" applyFont="0" applyFill="0" applyBorder="0" applyAlignment="0" applyProtection="0"/>
    <xf numFmtId="44" fontId="196" fillId="0" borderId="0" applyFont="0" applyFill="0" applyBorder="0" applyAlignment="0" applyProtection="0"/>
    <xf numFmtId="0" fontId="196" fillId="0" borderId="0"/>
    <xf numFmtId="0" fontId="197" fillId="0" borderId="0" applyFont="0" applyFill="0" applyBorder="0" applyAlignment="0" applyProtection="0"/>
    <xf numFmtId="0" fontId="197" fillId="0" borderId="0" applyFont="0" applyFill="0" applyBorder="0" applyAlignment="0" applyProtection="0"/>
    <xf numFmtId="0" fontId="64" fillId="0" borderId="0">
      <alignment vertical="center"/>
    </xf>
    <xf numFmtId="40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9" fontId="198" fillId="0" borderId="0" applyBorder="0" applyAlignment="0" applyProtection="0"/>
    <xf numFmtId="0" fontId="26" fillId="0" borderId="0"/>
    <xf numFmtId="179" fontId="199" fillId="0" borderId="0"/>
    <xf numFmtId="179" fontId="199" fillId="0" borderId="0"/>
    <xf numFmtId="179" fontId="199" fillId="0" borderId="0"/>
    <xf numFmtId="179" fontId="199" fillId="0" borderId="0"/>
    <xf numFmtId="179" fontId="199" fillId="0" borderId="0"/>
    <xf numFmtId="179" fontId="199" fillId="0" borderId="0"/>
    <xf numFmtId="179" fontId="199" fillId="0" borderId="0"/>
    <xf numFmtId="179" fontId="199" fillId="0" borderId="0"/>
    <xf numFmtId="0" fontId="200" fillId="0" borderId="0" applyFont="0" applyFill="0" applyBorder="0" applyAlignment="0" applyProtection="0"/>
    <xf numFmtId="0" fontId="200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7" fillId="0" borderId="0"/>
    <xf numFmtId="0" fontId="12" fillId="0" borderId="0"/>
    <xf numFmtId="179" fontId="68" fillId="0" borderId="0"/>
    <xf numFmtId="174" fontId="201" fillId="0" borderId="0" applyFont="0" applyFill="0" applyBorder="0" applyAlignment="0" applyProtection="0"/>
    <xf numFmtId="173" fontId="201" fillId="0" borderId="0" applyFont="0" applyFill="0" applyBorder="0" applyAlignment="0" applyProtection="0"/>
    <xf numFmtId="268" fontId="68" fillId="0" borderId="0" applyFont="0" applyFill="0" applyBorder="0" applyAlignment="0" applyProtection="0"/>
    <xf numFmtId="269" fontId="68" fillId="0" borderId="0" applyFont="0" applyFill="0" applyBorder="0" applyAlignment="0" applyProtection="0"/>
    <xf numFmtId="176" fontId="18" fillId="0" borderId="0" applyFont="0" applyFill="0" applyBorder="0" applyAlignment="0" applyProtection="0"/>
    <xf numFmtId="179" fontId="201" fillId="0" borderId="0"/>
    <xf numFmtId="173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0" fontId="202" fillId="0" borderId="0"/>
    <xf numFmtId="9" fontId="68" fillId="0" borderId="0" applyFont="0" applyFill="0" applyBorder="0" applyAlignment="0" applyProtection="0"/>
    <xf numFmtId="44" fontId="68" fillId="0" borderId="0" applyFont="0" applyFill="0" applyBorder="0" applyAlignment="0" applyProtection="0"/>
    <xf numFmtId="42" fontId="68" fillId="0" borderId="0" applyFont="0" applyFill="0" applyBorder="0" applyAlignment="0" applyProtection="0"/>
    <xf numFmtId="270" fontId="73" fillId="0" borderId="0" applyFont="0" applyFill="0" applyBorder="0" applyAlignment="0" applyProtection="0"/>
    <xf numFmtId="183" fontId="18" fillId="0" borderId="0" applyFont="0" applyFill="0" applyBorder="0" applyAlignment="0" applyProtection="0"/>
    <xf numFmtId="271" fontId="201" fillId="0" borderId="0" applyFont="0" applyFill="0" applyBorder="0" applyAlignment="0" applyProtection="0"/>
    <xf numFmtId="272" fontId="201" fillId="0" borderId="0" applyFont="0" applyFill="0" applyBorder="0" applyAlignment="0" applyProtection="0"/>
    <xf numFmtId="179" fontId="203" fillId="0" borderId="0" applyNumberFormat="0" applyFill="0" applyBorder="0" applyAlignment="0" applyProtection="0">
      <alignment vertical="top"/>
      <protection locked="0"/>
    </xf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179" fontId="204" fillId="0" borderId="0" applyNumberFormat="0" applyFill="0" applyBorder="0" applyAlignment="0" applyProtection="0">
      <alignment vertical="top"/>
      <protection locked="0"/>
    </xf>
  </cellStyleXfs>
  <cellXfs count="882">
    <xf numFmtId="0" fontId="0" fillId="0" borderId="0" xfId="0"/>
    <xf numFmtId="3" fontId="0" fillId="0" borderId="0" xfId="0" applyNumberFormat="1"/>
    <xf numFmtId="0" fontId="0" fillId="0" borderId="0" xfId="0" applyBorder="1"/>
    <xf numFmtId="0" fontId="2" fillId="0" borderId="0" xfId="0" applyFont="1"/>
    <xf numFmtId="0" fontId="6" fillId="0" borderId="0" xfId="0" applyFont="1"/>
    <xf numFmtId="3" fontId="12" fillId="0" borderId="0" xfId="0" applyNumberFormat="1" applyFont="1"/>
    <xf numFmtId="0" fontId="1" fillId="0" borderId="0" xfId="0" applyFont="1"/>
    <xf numFmtId="0" fontId="9" fillId="0" borderId="0" xfId="0" applyFont="1"/>
    <xf numFmtId="0" fontId="0" fillId="0" borderId="0" xfId="0" applyAlignment="1">
      <alignment horizontal="left"/>
    </xf>
    <xf numFmtId="0" fontId="12" fillId="0" borderId="0" xfId="653"/>
    <xf numFmtId="0" fontId="0" fillId="0" borderId="0" xfId="0" applyProtection="1">
      <protection locked="0" hidden="1"/>
    </xf>
    <xf numFmtId="0" fontId="0" fillId="0" borderId="0" xfId="0" applyProtection="1">
      <protection hidden="1"/>
    </xf>
    <xf numFmtId="0" fontId="30" fillId="0" borderId="0" xfId="0" applyFont="1"/>
    <xf numFmtId="0" fontId="30" fillId="0" borderId="0" xfId="0" applyFont="1" applyBorder="1"/>
    <xf numFmtId="0" fontId="30" fillId="0" borderId="0" xfId="0" applyFont="1" applyAlignment="1"/>
    <xf numFmtId="0" fontId="32" fillId="0" borderId="0" xfId="0" applyFont="1" applyAlignment="1"/>
    <xf numFmtId="0" fontId="33" fillId="0" borderId="0" xfId="0" applyFont="1"/>
    <xf numFmtId="0" fontId="12" fillId="0" borderId="0" xfId="0" applyFont="1"/>
    <xf numFmtId="0" fontId="35" fillId="0" borderId="0" xfId="0" applyFont="1"/>
    <xf numFmtId="0" fontId="35" fillId="28" borderId="0" xfId="0" applyFont="1" applyFill="1"/>
    <xf numFmtId="0" fontId="38" fillId="0" borderId="0" xfId="0" applyFont="1"/>
    <xf numFmtId="3" fontId="29" fillId="0" borderId="0" xfId="0" applyNumberFormat="1" applyFont="1" applyBorder="1"/>
    <xf numFmtId="0" fontId="40" fillId="0" borderId="0" xfId="0" applyFont="1"/>
    <xf numFmtId="0" fontId="28" fillId="0" borderId="32" xfId="0" applyFont="1" applyBorder="1" applyAlignment="1">
      <alignment horizontal="center" vertical="center"/>
    </xf>
    <xf numFmtId="0" fontId="36" fillId="0" borderId="0" xfId="0" applyFont="1"/>
    <xf numFmtId="0" fontId="34" fillId="0" borderId="0" xfId="0" applyFont="1" applyAlignment="1"/>
    <xf numFmtId="0" fontId="34" fillId="0" borderId="0" xfId="0" applyFont="1"/>
    <xf numFmtId="0" fontId="10" fillId="0" borderId="0" xfId="0" applyFont="1"/>
    <xf numFmtId="0" fontId="43" fillId="0" borderId="0" xfId="0" applyFont="1"/>
    <xf numFmtId="0" fontId="30" fillId="28" borderId="0" xfId="0" applyFont="1" applyFill="1"/>
    <xf numFmtId="0" fontId="13" fillId="0" borderId="0" xfId="0" applyFont="1"/>
    <xf numFmtId="0" fontId="13" fillId="28" borderId="0" xfId="0" applyFont="1" applyFill="1"/>
    <xf numFmtId="0" fontId="47" fillId="0" borderId="0" xfId="0" applyFont="1"/>
    <xf numFmtId="38" fontId="0" fillId="0" borderId="0" xfId="0" applyNumberFormat="1"/>
    <xf numFmtId="0" fontId="0" fillId="0" borderId="33" xfId="0" applyBorder="1"/>
    <xf numFmtId="0" fontId="37" fillId="0" borderId="0" xfId="0" applyFont="1"/>
    <xf numFmtId="0" fontId="28" fillId="0" borderId="34" xfId="0" applyFont="1" applyBorder="1" applyAlignment="1">
      <alignment horizontal="center" vertical="center" wrapText="1"/>
    </xf>
    <xf numFmtId="0" fontId="43" fillId="0" borderId="0" xfId="0" applyFont="1" applyAlignment="1"/>
    <xf numFmtId="3" fontId="12" fillId="0" borderId="8" xfId="0" applyNumberFormat="1" applyFont="1" applyBorder="1"/>
    <xf numFmtId="3" fontId="17" fillId="0" borderId="0" xfId="0" applyNumberFormat="1" applyFont="1"/>
    <xf numFmtId="165" fontId="7" fillId="0" borderId="8" xfId="0" applyNumberFormat="1" applyFont="1" applyBorder="1"/>
    <xf numFmtId="0" fontId="0" fillId="0" borderId="35" xfId="0" applyBorder="1"/>
    <xf numFmtId="38" fontId="0" fillId="0" borderId="36" xfId="0" applyNumberFormat="1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2" fillId="0" borderId="37" xfId="0" applyFont="1" applyBorder="1"/>
    <xf numFmtId="0" fontId="2" fillId="0" borderId="39" xfId="0" applyFont="1" applyBorder="1"/>
    <xf numFmtId="0" fontId="2" fillId="0" borderId="38" xfId="0" applyFont="1" applyBorder="1"/>
    <xf numFmtId="3" fontId="20" fillId="0" borderId="8" xfId="0" applyNumberFormat="1" applyFont="1" applyBorder="1"/>
    <xf numFmtId="3" fontId="20" fillId="0" borderId="40" xfId="0" applyNumberFormat="1" applyFont="1" applyBorder="1"/>
    <xf numFmtId="0" fontId="28" fillId="0" borderId="0" xfId="0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4" fontId="12" fillId="0" borderId="31" xfId="0" applyNumberFormat="1" applyFont="1" applyBorder="1"/>
    <xf numFmtId="0" fontId="28" fillId="0" borderId="39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 wrapText="1"/>
    </xf>
    <xf numFmtId="0" fontId="28" fillId="0" borderId="42" xfId="0" applyFont="1" applyBorder="1" applyAlignment="1">
      <alignment horizontal="center" vertical="center" wrapText="1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48" fillId="0" borderId="33" xfId="0" applyNumberFormat="1" applyFont="1" applyBorder="1" applyAlignment="1">
      <alignment shrinkToFit="1"/>
    </xf>
    <xf numFmtId="166" fontId="0" fillId="0" borderId="40" xfId="0" applyNumberFormat="1" applyBorder="1"/>
    <xf numFmtId="38" fontId="6" fillId="0" borderId="40" xfId="0" applyNumberFormat="1" applyFont="1" applyBorder="1"/>
    <xf numFmtId="0" fontId="48" fillId="0" borderId="37" xfId="0" applyNumberFormat="1" applyFont="1" applyBorder="1" applyAlignment="1">
      <alignment shrinkToFit="1"/>
    </xf>
    <xf numFmtId="0" fontId="21" fillId="0" borderId="37" xfId="0" applyNumberFormat="1" applyFont="1" applyBorder="1" applyAlignment="1">
      <alignment shrinkToFit="1"/>
    </xf>
    <xf numFmtId="38" fontId="20" fillId="0" borderId="8" xfId="0" applyNumberFormat="1" applyFont="1" applyBorder="1"/>
    <xf numFmtId="166" fontId="20" fillId="0" borderId="8" xfId="0" applyNumberFormat="1" applyFont="1" applyBorder="1"/>
    <xf numFmtId="0" fontId="3" fillId="0" borderId="37" xfId="0" applyFont="1" applyBorder="1"/>
    <xf numFmtId="0" fontId="3" fillId="0" borderId="39" xfId="0" applyFont="1" applyBorder="1"/>
    <xf numFmtId="0" fontId="3" fillId="0" borderId="38" xfId="0" applyFont="1" applyBorder="1"/>
    <xf numFmtId="0" fontId="14" fillId="0" borderId="37" xfId="0" applyFont="1" applyBorder="1" applyAlignment="1">
      <alignment horizontal="left"/>
    </xf>
    <xf numFmtId="0" fontId="31" fillId="28" borderId="0" xfId="0" applyFont="1" applyFill="1"/>
    <xf numFmtId="0" fontId="6" fillId="0" borderId="46" xfId="0" applyFont="1" applyBorder="1"/>
    <xf numFmtId="0" fontId="38" fillId="0" borderId="0" xfId="0" applyFont="1" applyFill="1"/>
    <xf numFmtId="0" fontId="10" fillId="0" borderId="46" xfId="0" applyFont="1" applyBorder="1"/>
    <xf numFmtId="0" fontId="56" fillId="0" borderId="0" xfId="0" applyFont="1"/>
    <xf numFmtId="0" fontId="57" fillId="0" borderId="0" xfId="0" applyFont="1"/>
    <xf numFmtId="4" fontId="12" fillId="0" borderId="47" xfId="0" applyNumberFormat="1" applyFont="1" applyBorder="1"/>
    <xf numFmtId="165" fontId="0" fillId="0" borderId="0" xfId="0" applyNumberFormat="1"/>
    <xf numFmtId="0" fontId="22" fillId="0" borderId="8" xfId="0" applyFont="1" applyBorder="1"/>
    <xf numFmtId="0" fontId="0" fillId="0" borderId="48" xfId="0" applyBorder="1"/>
    <xf numFmtId="0" fontId="0" fillId="0" borderId="46" xfId="0" applyBorder="1"/>
    <xf numFmtId="0" fontId="0" fillId="0" borderId="46" xfId="0" applyFill="1" applyBorder="1"/>
    <xf numFmtId="0" fontId="45" fillId="0" borderId="46" xfId="0" applyFont="1" applyFill="1" applyBorder="1"/>
    <xf numFmtId="0" fontId="52" fillId="0" borderId="49" xfId="0" applyFont="1" applyBorder="1"/>
    <xf numFmtId="0" fontId="28" fillId="0" borderId="50" xfId="0" applyFont="1" applyBorder="1" applyAlignment="1">
      <alignment horizontal="center" vertical="center"/>
    </xf>
    <xf numFmtId="0" fontId="0" fillId="0" borderId="51" xfId="0" applyBorder="1"/>
    <xf numFmtId="2" fontId="0" fillId="0" borderId="48" xfId="0" applyNumberFormat="1" applyBorder="1"/>
    <xf numFmtId="0" fontId="12" fillId="0" borderId="28" xfId="0" applyFont="1" applyBorder="1"/>
    <xf numFmtId="0" fontId="12" fillId="0" borderId="8" xfId="0" applyFont="1" applyBorder="1"/>
    <xf numFmtId="2" fontId="12" fillId="0" borderId="8" xfId="0" applyNumberFormat="1" applyFont="1" applyBorder="1"/>
    <xf numFmtId="2" fontId="20" fillId="0" borderId="8" xfId="0" applyNumberFormat="1" applyFont="1" applyBorder="1"/>
    <xf numFmtId="2" fontId="58" fillId="0" borderId="8" xfId="0" applyNumberFormat="1" applyFont="1" applyBorder="1"/>
    <xf numFmtId="3" fontId="12" fillId="0" borderId="48" xfId="0" applyNumberFormat="1" applyFont="1" applyBorder="1"/>
    <xf numFmtId="3" fontId="20" fillId="0" borderId="48" xfId="0" applyNumberFormat="1" applyFont="1" applyBorder="1"/>
    <xf numFmtId="4" fontId="12" fillId="28" borderId="8" xfId="0" applyNumberFormat="1" applyFont="1" applyFill="1" applyBorder="1"/>
    <xf numFmtId="0" fontId="0" fillId="28" borderId="48" xfId="0" applyFill="1" applyBorder="1"/>
    <xf numFmtId="2" fontId="12" fillId="28" borderId="8" xfId="0" applyNumberFormat="1" applyFont="1" applyFill="1" applyBorder="1"/>
    <xf numFmtId="169" fontId="12" fillId="28" borderId="8" xfId="0" applyNumberFormat="1" applyFont="1" applyFill="1" applyBorder="1"/>
    <xf numFmtId="0" fontId="0" fillId="28" borderId="46" xfId="0" applyFill="1" applyBorder="1" applyAlignment="1">
      <alignment horizontal="left" vertical="center" wrapText="1"/>
    </xf>
    <xf numFmtId="38" fontId="0" fillId="0" borderId="52" xfId="0" applyNumberFormat="1" applyBorder="1"/>
    <xf numFmtId="38" fontId="0" fillId="0" borderId="53" xfId="0" applyNumberFormat="1" applyBorder="1"/>
    <xf numFmtId="38" fontId="0" fillId="28" borderId="53" xfId="0" applyNumberFormat="1" applyFill="1" applyBorder="1"/>
    <xf numFmtId="0" fontId="6" fillId="28" borderId="46" xfId="0" applyFont="1" applyFill="1" applyBorder="1"/>
    <xf numFmtId="0" fontId="22" fillId="0" borderId="46" xfId="0" applyFont="1" applyBorder="1"/>
    <xf numFmtId="0" fontId="10" fillId="0" borderId="46" xfId="0" applyFont="1" applyBorder="1" applyAlignment="1">
      <alignment horizontal="left" vertical="center" wrapText="1"/>
    </xf>
    <xf numFmtId="169" fontId="12" fillId="28" borderId="54" xfId="0" applyNumberFormat="1" applyFont="1" applyFill="1" applyBorder="1"/>
    <xf numFmtId="0" fontId="0" fillId="28" borderId="55" xfId="0" applyFill="1" applyBorder="1"/>
    <xf numFmtId="38" fontId="0" fillId="28" borderId="56" xfId="0" applyNumberFormat="1" applyFill="1" applyBorder="1"/>
    <xf numFmtId="0" fontId="59" fillId="28" borderId="57" xfId="0" applyFont="1" applyFill="1" applyBorder="1"/>
    <xf numFmtId="169" fontId="60" fillId="28" borderId="54" xfId="0" applyNumberFormat="1" applyFont="1" applyFill="1" applyBorder="1"/>
    <xf numFmtId="0" fontId="38" fillId="28" borderId="55" xfId="0" applyFont="1" applyFill="1" applyBorder="1"/>
    <xf numFmtId="38" fontId="38" fillId="28" borderId="56" xfId="0" applyNumberFormat="1" applyFont="1" applyFill="1" applyBorder="1"/>
    <xf numFmtId="2" fontId="60" fillId="28" borderId="54" xfId="0" applyNumberFormat="1" applyFont="1" applyFill="1" applyBorder="1"/>
    <xf numFmtId="0" fontId="42" fillId="0" borderId="46" xfId="0" applyFont="1" applyBorder="1"/>
    <xf numFmtId="4" fontId="12" fillId="0" borderId="40" xfId="0" applyNumberFormat="1" applyFont="1" applyBorder="1"/>
    <xf numFmtId="4" fontId="12" fillId="0" borderId="8" xfId="0" applyNumberFormat="1" applyFont="1" applyBorder="1"/>
    <xf numFmtId="0" fontId="59" fillId="28" borderId="58" xfId="0" applyFont="1" applyFill="1" applyBorder="1"/>
    <xf numFmtId="169" fontId="60" fillId="28" borderId="59" xfId="0" applyNumberFormat="1" applyFont="1" applyFill="1" applyBorder="1"/>
    <xf numFmtId="0" fontId="38" fillId="28" borderId="60" xfId="0" applyFont="1" applyFill="1" applyBorder="1"/>
    <xf numFmtId="38" fontId="38" fillId="28" borderId="61" xfId="0" applyNumberFormat="1" applyFont="1" applyFill="1" applyBorder="1"/>
    <xf numFmtId="3" fontId="12" fillId="28" borderId="8" xfId="0" applyNumberFormat="1" applyFont="1" applyFill="1" applyBorder="1"/>
    <xf numFmtId="3" fontId="0" fillId="28" borderId="48" xfId="0" applyNumberFormat="1" applyFill="1" applyBorder="1"/>
    <xf numFmtId="3" fontId="0" fillId="28" borderId="39" xfId="0" applyNumberFormat="1" applyFill="1" applyBorder="1"/>
    <xf numFmtId="38" fontId="20" fillId="0" borderId="40" xfId="0" applyNumberFormat="1" applyFont="1" applyBorder="1"/>
    <xf numFmtId="0" fontId="22" fillId="0" borderId="37" xfId="0" applyFont="1" applyBorder="1"/>
    <xf numFmtId="2" fontId="6" fillId="0" borderId="8" xfId="0" applyNumberFormat="1" applyFont="1" applyBorder="1"/>
    <xf numFmtId="40" fontId="6" fillId="0" borderId="40" xfId="0" applyNumberFormat="1" applyFont="1" applyBorder="1"/>
    <xf numFmtId="38" fontId="22" fillId="0" borderId="40" xfId="0" applyNumberFormat="1" applyFont="1" applyBorder="1"/>
    <xf numFmtId="2" fontId="6" fillId="0" borderId="40" xfId="0" applyNumberFormat="1" applyFont="1" applyBorder="1"/>
    <xf numFmtId="38" fontId="6" fillId="0" borderId="8" xfId="0" applyNumberFormat="1" applyFont="1" applyBorder="1"/>
    <xf numFmtId="167" fontId="6" fillId="0" borderId="40" xfId="0" applyNumberFormat="1" applyFont="1" applyBorder="1"/>
    <xf numFmtId="0" fontId="6" fillId="0" borderId="32" xfId="0" applyFont="1" applyBorder="1" applyAlignment="1">
      <alignment horizontal="center"/>
    </xf>
    <xf numFmtId="0" fontId="30" fillId="0" borderId="0" xfId="0" applyFont="1" applyBorder="1" applyAlignment="1">
      <alignment horizontal="left"/>
    </xf>
    <xf numFmtId="165" fontId="7" fillId="0" borderId="54" xfId="0" applyNumberFormat="1" applyFont="1" applyBorder="1"/>
    <xf numFmtId="165" fontId="7" fillId="0" borderId="0" xfId="0" applyNumberFormat="1" applyFont="1" applyBorder="1"/>
    <xf numFmtId="40" fontId="0" fillId="0" borderId="8" xfId="0" applyNumberFormat="1" applyBorder="1"/>
    <xf numFmtId="0" fontId="67" fillId="0" borderId="0" xfId="0" applyFont="1"/>
    <xf numFmtId="0" fontId="298" fillId="0" borderId="0" xfId="0" applyFont="1"/>
    <xf numFmtId="0" fontId="299" fillId="0" borderId="0" xfId="0" applyFont="1" applyBorder="1" applyAlignment="1">
      <alignment horizontal="center"/>
    </xf>
    <xf numFmtId="0" fontId="300" fillId="0" borderId="0" xfId="0" applyFont="1"/>
    <xf numFmtId="3" fontId="301" fillId="0" borderId="0" xfId="0" applyNumberFormat="1" applyFont="1" applyBorder="1" applyAlignment="1">
      <alignment horizontal="centerContinuous"/>
    </xf>
    <xf numFmtId="3" fontId="299" fillId="0" borderId="0" xfId="0" applyNumberFormat="1" applyFont="1" applyBorder="1"/>
    <xf numFmtId="0" fontId="298" fillId="0" borderId="0" xfId="0" applyFont="1" applyBorder="1"/>
    <xf numFmtId="0" fontId="298" fillId="0" borderId="0" xfId="0" applyFont="1" applyBorder="1" applyAlignment="1">
      <alignment horizontal="center"/>
    </xf>
    <xf numFmtId="3" fontId="302" fillId="0" borderId="0" xfId="0" applyNumberFormat="1" applyFont="1" applyBorder="1"/>
    <xf numFmtId="3" fontId="301" fillId="0" borderId="0" xfId="0" applyNumberFormat="1" applyFont="1" applyBorder="1"/>
    <xf numFmtId="3" fontId="300" fillId="0" borderId="0" xfId="0" applyNumberFormat="1" applyFont="1" applyBorder="1"/>
    <xf numFmtId="0" fontId="298" fillId="0" borderId="0" xfId="0" applyFont="1" applyBorder="1" applyAlignment="1">
      <alignment horizontal="centerContinuous"/>
    </xf>
    <xf numFmtId="0" fontId="300" fillId="0" borderId="0" xfId="0" applyFont="1" applyBorder="1" applyAlignment="1">
      <alignment horizontal="centerContinuous"/>
    </xf>
    <xf numFmtId="3" fontId="298" fillId="0" borderId="0" xfId="0" applyNumberFormat="1" applyFont="1" applyBorder="1"/>
    <xf numFmtId="0" fontId="301" fillId="0" borderId="0" xfId="0" applyFont="1" applyBorder="1"/>
    <xf numFmtId="3" fontId="303" fillId="0" borderId="0" xfId="0" applyNumberFormat="1" applyFont="1" applyBorder="1"/>
    <xf numFmtId="0" fontId="300" fillId="0" borderId="0" xfId="0" applyFont="1" applyBorder="1"/>
    <xf numFmtId="3" fontId="304" fillId="0" borderId="0" xfId="0" applyNumberFormat="1" applyFont="1" applyBorder="1" applyAlignment="1">
      <alignment horizontal="right"/>
    </xf>
    <xf numFmtId="0" fontId="301" fillId="0" borderId="0" xfId="0" applyFont="1" applyBorder="1" applyAlignment="1">
      <alignment horizontal="center"/>
    </xf>
    <xf numFmtId="3" fontId="305" fillId="0" borderId="0" xfId="0" applyNumberFormat="1" applyFont="1" applyBorder="1"/>
    <xf numFmtId="0" fontId="299" fillId="0" borderId="0" xfId="0" applyFont="1" applyBorder="1" applyAlignment="1">
      <alignment horizontal="centerContinuous"/>
    </xf>
    <xf numFmtId="0" fontId="301" fillId="0" borderId="0" xfId="0" applyFont="1" applyBorder="1" applyAlignment="1">
      <alignment horizontal="centerContinuous"/>
    </xf>
    <xf numFmtId="0" fontId="300" fillId="0" borderId="0" xfId="0" applyFont="1" applyBorder="1" applyAlignment="1">
      <alignment horizontal="center"/>
    </xf>
    <xf numFmtId="0" fontId="306" fillId="0" borderId="0" xfId="0" applyFont="1" applyBorder="1"/>
    <xf numFmtId="0" fontId="307" fillId="0" borderId="0" xfId="0" applyFont="1" applyBorder="1" applyAlignment="1">
      <alignment horizontal="centerContinuous"/>
    </xf>
    <xf numFmtId="0" fontId="307" fillId="0" borderId="0" xfId="0" applyFont="1" applyBorder="1"/>
    <xf numFmtId="0" fontId="308" fillId="0" borderId="0" xfId="0" applyFont="1" applyBorder="1"/>
    <xf numFmtId="0" fontId="299" fillId="0" borderId="0" xfId="0" applyFont="1" applyBorder="1"/>
    <xf numFmtId="165" fontId="309" fillId="0" borderId="8" xfId="0" applyNumberFormat="1" applyFont="1" applyFill="1" applyBorder="1"/>
    <xf numFmtId="3" fontId="310" fillId="40" borderId="44" xfId="0" applyNumberFormat="1" applyFont="1" applyFill="1" applyBorder="1"/>
    <xf numFmtId="0" fontId="311" fillId="0" borderId="0" xfId="0" applyFont="1" applyBorder="1"/>
    <xf numFmtId="3" fontId="298" fillId="0" borderId="0" xfId="0" applyNumberFormat="1" applyFont="1"/>
    <xf numFmtId="0" fontId="312" fillId="0" borderId="0" xfId="0" applyFont="1" applyAlignment="1"/>
    <xf numFmtId="3" fontId="62" fillId="0" borderId="62" xfId="0" applyNumberFormat="1" applyFont="1" applyFill="1" applyBorder="1" applyAlignment="1">
      <alignment horizontal="centerContinuous"/>
    </xf>
    <xf numFmtId="3" fontId="62" fillId="0" borderId="63" xfId="0" applyNumberFormat="1" applyFont="1" applyFill="1" applyBorder="1" applyAlignment="1">
      <alignment horizontal="centerContinuous"/>
    </xf>
    <xf numFmtId="3" fontId="207" fillId="0" borderId="64" xfId="0" applyNumberFormat="1" applyFont="1" applyBorder="1" applyAlignment="1">
      <alignment horizontal="centerContinuous"/>
    </xf>
    <xf numFmtId="3" fontId="206" fillId="0" borderId="4" xfId="0" applyNumberFormat="1" applyFont="1" applyBorder="1" applyAlignment="1">
      <alignment horizontal="centerContinuous"/>
    </xf>
    <xf numFmtId="3" fontId="208" fillId="0" borderId="3" xfId="0" applyNumberFormat="1" applyFont="1" applyBorder="1"/>
    <xf numFmtId="3" fontId="208" fillId="0" borderId="65" xfId="0" applyNumberFormat="1" applyFont="1" applyFill="1" applyBorder="1"/>
    <xf numFmtId="3" fontId="207" fillId="0" borderId="66" xfId="0" applyNumberFormat="1" applyFont="1" applyBorder="1" applyAlignment="1">
      <alignment horizontal="centerContinuous"/>
    </xf>
    <xf numFmtId="3" fontId="206" fillId="0" borderId="67" xfId="0" applyNumberFormat="1" applyFont="1" applyBorder="1" applyAlignment="1">
      <alignment horizontal="left"/>
    </xf>
    <xf numFmtId="3" fontId="209" fillId="0" borderId="10" xfId="0" applyNumberFormat="1" applyFont="1" applyBorder="1" applyAlignment="1">
      <alignment horizontal="right"/>
    </xf>
    <xf numFmtId="3" fontId="209" fillId="0" borderId="68" xfId="0" applyNumberFormat="1" applyFont="1" applyBorder="1" applyAlignment="1">
      <alignment horizontal="right"/>
    </xf>
    <xf numFmtId="3" fontId="62" fillId="0" borderId="69" xfId="0" applyNumberFormat="1" applyFont="1" applyBorder="1" applyAlignment="1">
      <alignment horizontal="centerContinuous"/>
    </xf>
    <xf numFmtId="3" fontId="210" fillId="0" borderId="70" xfId="0" applyNumberFormat="1" applyFont="1" applyBorder="1"/>
    <xf numFmtId="3" fontId="211" fillId="0" borderId="22" xfId="0" applyNumberFormat="1" applyFont="1" applyBorder="1"/>
    <xf numFmtId="3" fontId="212" fillId="0" borderId="40" xfId="0" applyNumberFormat="1" applyFont="1" applyFill="1" applyBorder="1"/>
    <xf numFmtId="3" fontId="213" fillId="0" borderId="46" xfId="0" applyNumberFormat="1" applyFont="1" applyBorder="1"/>
    <xf numFmtId="3" fontId="214" fillId="0" borderId="8" xfId="0" applyNumberFormat="1" applyFont="1" applyBorder="1"/>
    <xf numFmtId="3" fontId="62" fillId="0" borderId="69" xfId="0" applyNumberFormat="1" applyFont="1" applyFill="1" applyBorder="1" applyAlignment="1">
      <alignment horizontal="centerContinuous"/>
    </xf>
    <xf numFmtId="3" fontId="213" fillId="0" borderId="46" xfId="0" applyNumberFormat="1" applyFont="1" applyFill="1" applyBorder="1"/>
    <xf numFmtId="3" fontId="211" fillId="0" borderId="8" xfId="0" applyNumberFormat="1" applyFont="1" applyBorder="1"/>
    <xf numFmtId="3" fontId="210" fillId="0" borderId="46" xfId="0" applyNumberFormat="1" applyFont="1" applyFill="1" applyBorder="1"/>
    <xf numFmtId="3" fontId="211" fillId="0" borderId="59" xfId="0" applyNumberFormat="1" applyFont="1" applyBorder="1"/>
    <xf numFmtId="3" fontId="213" fillId="0" borderId="58" xfId="0" applyNumberFormat="1" applyFont="1" applyBorder="1"/>
    <xf numFmtId="165" fontId="214" fillId="0" borderId="28" xfId="0" applyNumberFormat="1" applyFont="1" applyBorder="1"/>
    <xf numFmtId="165" fontId="214" fillId="0" borderId="10" xfId="0" applyNumberFormat="1" applyFont="1" applyBorder="1"/>
    <xf numFmtId="3" fontId="212" fillId="0" borderId="68" xfId="0" applyNumberFormat="1" applyFont="1" applyFill="1" applyBorder="1"/>
    <xf numFmtId="3" fontId="207" fillId="0" borderId="69" xfId="0" applyNumberFormat="1" applyFont="1" applyBorder="1" applyAlignment="1">
      <alignment horizontal="centerContinuous"/>
    </xf>
    <xf numFmtId="3" fontId="212" fillId="0" borderId="4" xfId="0" applyNumberFormat="1" applyFont="1" applyBorder="1" applyAlignment="1">
      <alignment horizontal="left"/>
    </xf>
    <xf numFmtId="3" fontId="207" fillId="0" borderId="37" xfId="0" applyNumberFormat="1" applyFont="1" applyBorder="1" applyAlignment="1">
      <alignment horizontal="centerContinuous"/>
    </xf>
    <xf numFmtId="3" fontId="212" fillId="0" borderId="3" xfId="0" applyNumberFormat="1" applyFont="1" applyBorder="1"/>
    <xf numFmtId="3" fontId="214" fillId="0" borderId="3" xfId="0" applyNumberFormat="1" applyFont="1" applyBorder="1"/>
    <xf numFmtId="3" fontId="214" fillId="0" borderId="26" xfId="0" applyNumberFormat="1" applyFont="1" applyBorder="1"/>
    <xf numFmtId="3" fontId="214" fillId="0" borderId="65" xfId="0" applyNumberFormat="1" applyFont="1" applyFill="1" applyBorder="1"/>
    <xf numFmtId="3" fontId="209" fillId="0" borderId="3" xfId="0" applyNumberFormat="1" applyFont="1" applyBorder="1"/>
    <xf numFmtId="3" fontId="209" fillId="0" borderId="26" xfId="0" applyNumberFormat="1" applyFont="1" applyBorder="1"/>
    <xf numFmtId="3" fontId="209" fillId="0" borderId="65" xfId="0" applyNumberFormat="1" applyFont="1" applyBorder="1"/>
    <xf numFmtId="3" fontId="210" fillId="0" borderId="70" xfId="0" applyNumberFormat="1" applyFont="1" applyFill="1" applyBorder="1"/>
    <xf numFmtId="3" fontId="216" fillId="0" borderId="71" xfId="0" applyNumberFormat="1" applyFont="1" applyFill="1" applyBorder="1"/>
    <xf numFmtId="3" fontId="217" fillId="0" borderId="69" xfId="0" applyNumberFormat="1" applyFont="1" applyBorder="1" applyAlignment="1">
      <alignment horizontal="centerContinuous"/>
    </xf>
    <xf numFmtId="3" fontId="218" fillId="0" borderId="49" xfId="0" applyNumberFormat="1" applyFont="1" applyBorder="1"/>
    <xf numFmtId="3" fontId="219" fillId="0" borderId="40" xfId="0" applyNumberFormat="1" applyFont="1" applyFill="1" applyBorder="1"/>
    <xf numFmtId="3" fontId="220" fillId="0" borderId="49" xfId="0" applyNumberFormat="1" applyFont="1" applyBorder="1"/>
    <xf numFmtId="3" fontId="210" fillId="0" borderId="49" xfId="0" applyNumberFormat="1" applyFont="1" applyBorder="1"/>
    <xf numFmtId="3" fontId="216" fillId="0" borderId="40" xfId="0" applyNumberFormat="1" applyFont="1" applyFill="1" applyBorder="1"/>
    <xf numFmtId="3" fontId="210" fillId="0" borderId="46" xfId="0" applyNumberFormat="1" applyFont="1" applyBorder="1"/>
    <xf numFmtId="165" fontId="211" fillId="0" borderId="40" xfId="0" applyNumberFormat="1" applyFont="1" applyFill="1" applyBorder="1"/>
    <xf numFmtId="3" fontId="210" fillId="0" borderId="57" xfId="0" applyNumberFormat="1" applyFont="1" applyBorder="1"/>
    <xf numFmtId="3" fontId="216" fillId="0" borderId="72" xfId="0" applyNumberFormat="1" applyFont="1" applyFill="1" applyBorder="1"/>
    <xf numFmtId="3" fontId="206" fillId="0" borderId="4" xfId="0" applyNumberFormat="1" applyFont="1" applyBorder="1" applyAlignment="1">
      <alignment horizontal="left"/>
    </xf>
    <xf numFmtId="3" fontId="209" fillId="0" borderId="65" xfId="0" applyNumberFormat="1" applyFont="1" applyBorder="1" applyAlignment="1">
      <alignment horizontal="right"/>
    </xf>
    <xf numFmtId="3" fontId="216" fillId="0" borderId="22" xfId="0" applyNumberFormat="1" applyFont="1" applyBorder="1"/>
    <xf numFmtId="3" fontId="216" fillId="0" borderId="71" xfId="0" applyNumberFormat="1" applyFont="1" applyBorder="1"/>
    <xf numFmtId="3" fontId="216" fillId="0" borderId="8" xfId="0" applyNumberFormat="1" applyFont="1" applyBorder="1"/>
    <xf numFmtId="3" fontId="216" fillId="0" borderId="40" xfId="0" applyNumberFormat="1" applyFont="1" applyBorder="1"/>
    <xf numFmtId="3" fontId="62" fillId="0" borderId="73" xfId="0" applyNumberFormat="1" applyFont="1" applyBorder="1" applyAlignment="1">
      <alignment horizontal="centerContinuous"/>
    </xf>
    <xf numFmtId="3" fontId="221" fillId="0" borderId="74" xfId="0" applyNumberFormat="1" applyFont="1" applyBorder="1"/>
    <xf numFmtId="3" fontId="211" fillId="0" borderId="35" xfId="0" applyNumberFormat="1" applyFont="1" applyBorder="1"/>
    <xf numFmtId="3" fontId="211" fillId="0" borderId="75" xfId="0" applyNumberFormat="1" applyFont="1" applyBorder="1"/>
    <xf numFmtId="3" fontId="211" fillId="0" borderId="36" xfId="0" applyNumberFormat="1" applyFont="1" applyFill="1" applyBorder="1"/>
    <xf numFmtId="3" fontId="221" fillId="0" borderId="0" xfId="0" applyNumberFormat="1" applyFont="1" applyAlignment="1">
      <alignment horizontal="left"/>
    </xf>
    <xf numFmtId="3" fontId="222" fillId="0" borderId="0" xfId="0" applyNumberFormat="1" applyFont="1" applyBorder="1" applyAlignment="1">
      <alignment horizontal="left"/>
    </xf>
    <xf numFmtId="3" fontId="221" fillId="0" borderId="0" xfId="0" applyNumberFormat="1" applyFont="1" applyBorder="1" applyAlignment="1">
      <alignment horizontal="left"/>
    </xf>
    <xf numFmtId="3" fontId="221" fillId="0" borderId="0" xfId="0" applyNumberFormat="1" applyFont="1" applyFill="1" applyAlignment="1">
      <alignment horizontal="left"/>
    </xf>
    <xf numFmtId="3" fontId="62" fillId="0" borderId="0" xfId="0" applyNumberFormat="1" applyFont="1" applyAlignment="1">
      <alignment horizontal="left"/>
    </xf>
    <xf numFmtId="3" fontId="208" fillId="0" borderId="0" xfId="0" applyNumberFormat="1" applyFont="1" applyFill="1" applyAlignment="1">
      <alignment horizontal="right"/>
    </xf>
    <xf numFmtId="3" fontId="224" fillId="0" borderId="0" xfId="0" applyNumberFormat="1" applyFont="1" applyAlignment="1">
      <alignment horizontal="right"/>
    </xf>
    <xf numFmtId="3" fontId="221" fillId="0" borderId="0" xfId="0" applyNumberFormat="1" applyFont="1"/>
    <xf numFmtId="3" fontId="221" fillId="0" borderId="0" xfId="0" applyNumberFormat="1" applyFont="1" applyFill="1"/>
    <xf numFmtId="3" fontId="225" fillId="0" borderId="0" xfId="0" applyNumberFormat="1" applyFont="1" applyAlignment="1">
      <alignment horizontal="left"/>
    </xf>
    <xf numFmtId="3" fontId="226" fillId="0" borderId="0" xfId="0" applyNumberFormat="1" applyFont="1" applyBorder="1" applyAlignment="1">
      <alignment horizontal="left"/>
    </xf>
    <xf numFmtId="3" fontId="225" fillId="0" borderId="0" xfId="0" applyNumberFormat="1" applyFont="1" applyFill="1" applyAlignment="1">
      <alignment horizontal="left"/>
    </xf>
    <xf numFmtId="3" fontId="213" fillId="0" borderId="0" xfId="0" applyNumberFormat="1" applyFont="1" applyBorder="1" applyAlignment="1">
      <alignment horizontal="left"/>
    </xf>
    <xf numFmtId="3" fontId="227" fillId="0" borderId="0" xfId="0" applyNumberFormat="1" applyFont="1" applyBorder="1" applyAlignment="1">
      <alignment horizontal="left"/>
    </xf>
    <xf numFmtId="3" fontId="228" fillId="0" borderId="0" xfId="0" applyNumberFormat="1" applyFont="1" applyBorder="1" applyAlignment="1">
      <alignment horizontal="left"/>
    </xf>
    <xf numFmtId="0" fontId="228" fillId="0" borderId="0" xfId="0" applyFont="1" applyBorder="1" applyAlignment="1">
      <alignment horizontal="left"/>
    </xf>
    <xf numFmtId="3" fontId="225" fillId="0" borderId="0" xfId="0" applyNumberFormat="1" applyFont="1"/>
    <xf numFmtId="3" fontId="227" fillId="0" borderId="0" xfId="0" applyNumberFormat="1" applyFont="1" applyBorder="1"/>
    <xf numFmtId="3" fontId="225" fillId="0" borderId="0" xfId="0" applyNumberFormat="1" applyFont="1" applyBorder="1"/>
    <xf numFmtId="3" fontId="228" fillId="0" borderId="62" xfId="0" applyNumberFormat="1" applyFont="1" applyFill="1" applyBorder="1" applyAlignment="1">
      <alignment horizontal="centerContinuous"/>
    </xf>
    <xf numFmtId="3" fontId="230" fillId="0" borderId="0" xfId="0" applyNumberFormat="1" applyFont="1" applyBorder="1" applyAlignment="1">
      <alignment horizontal="center"/>
    </xf>
    <xf numFmtId="3" fontId="231" fillId="0" borderId="0" xfId="0" applyNumberFormat="1" applyFont="1" applyBorder="1" applyAlignment="1">
      <alignment horizontal="center"/>
    </xf>
    <xf numFmtId="3" fontId="228" fillId="0" borderId="63" xfId="0" applyNumberFormat="1" applyFont="1" applyFill="1" applyBorder="1" applyAlignment="1">
      <alignment horizontal="centerContinuous"/>
    </xf>
    <xf numFmtId="3" fontId="232" fillId="0" borderId="64" xfId="0" applyNumberFormat="1" applyFont="1" applyBorder="1" applyAlignment="1">
      <alignment horizontal="centerContinuous"/>
    </xf>
    <xf numFmtId="3" fontId="212" fillId="0" borderId="4" xfId="0" applyNumberFormat="1" applyFont="1" applyBorder="1" applyAlignment="1">
      <alignment horizontal="centerContinuous"/>
    </xf>
    <xf numFmtId="3" fontId="213" fillId="0" borderId="3" xfId="0" applyNumberFormat="1" applyFont="1" applyBorder="1"/>
    <xf numFmtId="3" fontId="213" fillId="0" borderId="26" xfId="0" applyNumberFormat="1" applyFont="1" applyFill="1" applyBorder="1"/>
    <xf numFmtId="3" fontId="213" fillId="0" borderId="65" xfId="0" applyNumberFormat="1" applyFont="1" applyBorder="1"/>
    <xf numFmtId="3" fontId="230" fillId="0" borderId="0" xfId="0" applyNumberFormat="1" applyFont="1" applyBorder="1"/>
    <xf numFmtId="3" fontId="233" fillId="0" borderId="0" xfId="0" applyNumberFormat="1" applyFont="1" applyBorder="1"/>
    <xf numFmtId="3" fontId="232" fillId="0" borderId="66" xfId="0" applyNumberFormat="1" applyFont="1" applyBorder="1" applyAlignment="1">
      <alignment horizontal="centerContinuous"/>
    </xf>
    <xf numFmtId="3" fontId="212" fillId="0" borderId="67" xfId="0" applyNumberFormat="1" applyFont="1" applyBorder="1" applyAlignment="1">
      <alignment horizontal="left"/>
    </xf>
    <xf numFmtId="3" fontId="234" fillId="0" borderId="10" xfId="0" applyNumberFormat="1" applyFont="1" applyBorder="1" applyAlignment="1">
      <alignment horizontal="right"/>
    </xf>
    <xf numFmtId="3" fontId="234" fillId="0" borderId="68" xfId="0" applyNumberFormat="1" applyFont="1" applyBorder="1"/>
    <xf numFmtId="3" fontId="235" fillId="0" borderId="69" xfId="0" applyNumberFormat="1" applyFont="1" applyBorder="1" applyAlignment="1">
      <alignment horizontal="centerContinuous"/>
    </xf>
    <xf numFmtId="3" fontId="213" fillId="0" borderId="70" xfId="0" applyNumberFormat="1" applyFont="1" applyBorder="1"/>
    <xf numFmtId="3" fontId="214" fillId="0" borderId="22" xfId="0" applyNumberFormat="1" applyFont="1" applyBorder="1"/>
    <xf numFmtId="3" fontId="228" fillId="0" borderId="69" xfId="0" applyNumberFormat="1" applyFont="1" applyBorder="1" applyAlignment="1">
      <alignment horizontal="centerContinuous"/>
    </xf>
    <xf numFmtId="3" fontId="228" fillId="0" borderId="69" xfId="0" applyNumberFormat="1" applyFont="1" applyFill="1" applyBorder="1" applyAlignment="1">
      <alignment horizontal="centerContinuous"/>
    </xf>
    <xf numFmtId="3" fontId="230" fillId="0" borderId="0" xfId="0" applyNumberFormat="1" applyFont="1" applyFill="1" applyBorder="1"/>
    <xf numFmtId="3" fontId="214" fillId="0" borderId="40" xfId="0" applyNumberFormat="1" applyFont="1" applyBorder="1"/>
    <xf numFmtId="3" fontId="213" fillId="0" borderId="58" xfId="0" applyNumberFormat="1" applyFont="1" applyFill="1" applyBorder="1"/>
    <xf numFmtId="3" fontId="232" fillId="0" borderId="69" xfId="0" applyNumberFormat="1" applyFont="1" applyBorder="1" applyAlignment="1">
      <alignment horizontal="centerContinuous"/>
    </xf>
    <xf numFmtId="3" fontId="234" fillId="0" borderId="65" xfId="0" applyNumberFormat="1" applyFont="1" applyBorder="1"/>
    <xf numFmtId="3" fontId="232" fillId="0" borderId="37" xfId="0" applyNumberFormat="1" applyFont="1" applyBorder="1" applyAlignment="1">
      <alignment horizontal="centerContinuous"/>
    </xf>
    <xf numFmtId="3" fontId="228" fillId="0" borderId="3" xfId="0" applyNumberFormat="1" applyFont="1" applyBorder="1"/>
    <xf numFmtId="3" fontId="228" fillId="0" borderId="26" xfId="0" applyNumberFormat="1" applyFont="1" applyBorder="1"/>
    <xf numFmtId="3" fontId="236" fillId="0" borderId="26" xfId="0" applyNumberFormat="1" applyFont="1" applyFill="1" applyBorder="1"/>
    <xf numFmtId="3" fontId="236" fillId="0" borderId="65" xfId="0" applyNumberFormat="1" applyFont="1" applyBorder="1"/>
    <xf numFmtId="3" fontId="234" fillId="0" borderId="3" xfId="0" applyNumberFormat="1" applyFont="1" applyBorder="1"/>
    <xf numFmtId="3" fontId="214" fillId="0" borderId="71" xfId="0" applyNumberFormat="1" applyFont="1" applyBorder="1"/>
    <xf numFmtId="3" fontId="237" fillId="0" borderId="0" xfId="0" applyNumberFormat="1" applyFont="1" applyBorder="1"/>
    <xf numFmtId="3" fontId="230" fillId="0" borderId="46" xfId="0" applyNumberFormat="1" applyFont="1" applyFill="1" applyBorder="1"/>
    <xf numFmtId="3" fontId="214" fillId="0" borderId="59" xfId="0" applyNumberFormat="1" applyFont="1" applyBorder="1"/>
    <xf numFmtId="3" fontId="238" fillId="0" borderId="3" xfId="0" applyNumberFormat="1" applyFont="1" applyBorder="1"/>
    <xf numFmtId="3" fontId="238" fillId="0" borderId="65" xfId="0" applyNumberFormat="1" applyFont="1" applyBorder="1"/>
    <xf numFmtId="3" fontId="233" fillId="0" borderId="69" xfId="0" applyNumberFormat="1" applyFont="1" applyBorder="1" applyAlignment="1">
      <alignment horizontal="centerContinuous"/>
    </xf>
    <xf numFmtId="3" fontId="238" fillId="0" borderId="26" xfId="0" applyNumberFormat="1" applyFont="1" applyBorder="1"/>
    <xf numFmtId="3" fontId="228" fillId="0" borderId="73" xfId="0" applyNumberFormat="1" applyFont="1" applyBorder="1" applyAlignment="1">
      <alignment horizontal="centerContinuous"/>
    </xf>
    <xf numFmtId="3" fontId="225" fillId="0" borderId="74" xfId="0" applyNumberFormat="1" applyFont="1" applyBorder="1"/>
    <xf numFmtId="3" fontId="228" fillId="0" borderId="35" xfId="0" applyNumberFormat="1" applyFont="1" applyBorder="1"/>
    <xf numFmtId="3" fontId="228" fillId="0" borderId="75" xfId="0" applyNumberFormat="1" applyFont="1" applyBorder="1"/>
    <xf numFmtId="3" fontId="236" fillId="0" borderId="75" xfId="0" applyNumberFormat="1" applyFont="1" applyFill="1" applyBorder="1"/>
    <xf numFmtId="3" fontId="236" fillId="0" borderId="36" xfId="0" applyNumberFormat="1" applyFont="1" applyBorder="1"/>
    <xf numFmtId="3" fontId="225" fillId="0" borderId="0" xfId="0" applyNumberFormat="1" applyFont="1" applyFill="1"/>
    <xf numFmtId="0" fontId="228" fillId="0" borderId="0" xfId="0" applyFont="1" applyBorder="1"/>
    <xf numFmtId="3" fontId="230" fillId="0" borderId="0" xfId="0" applyNumberFormat="1" applyFont="1" applyBorder="1" applyAlignment="1">
      <alignment horizontal="centerContinuous"/>
    </xf>
    <xf numFmtId="3" fontId="239" fillId="0" borderId="0" xfId="0" applyNumberFormat="1" applyFont="1"/>
    <xf numFmtId="3" fontId="240" fillId="0" borderId="0" xfId="0" applyNumberFormat="1" applyFont="1" applyAlignment="1"/>
    <xf numFmtId="3" fontId="241" fillId="0" borderId="0" xfId="0" applyNumberFormat="1" applyFont="1" applyAlignment="1">
      <alignment horizontal="center"/>
    </xf>
    <xf numFmtId="3" fontId="237" fillId="0" borderId="0" xfId="0" applyNumberFormat="1" applyFont="1"/>
    <xf numFmtId="3" fontId="228" fillId="0" borderId="0" xfId="0" applyNumberFormat="1" applyFont="1" applyBorder="1" applyAlignment="1">
      <alignment horizontal="centerContinuous"/>
    </xf>
    <xf numFmtId="3" fontId="212" fillId="0" borderId="0" xfId="0" applyNumberFormat="1" applyFont="1" applyAlignment="1">
      <alignment horizontal="left"/>
    </xf>
    <xf numFmtId="3" fontId="236" fillId="0" borderId="0" xfId="0" applyNumberFormat="1" applyFont="1"/>
    <xf numFmtId="3" fontId="236" fillId="0" borderId="0" xfId="0" applyNumberFormat="1" applyFont="1" applyBorder="1"/>
    <xf numFmtId="3" fontId="242" fillId="0" borderId="0" xfId="0" applyNumberFormat="1" applyFont="1" applyBorder="1"/>
    <xf numFmtId="3" fontId="234" fillId="0" borderId="0" xfId="0" applyNumberFormat="1" applyFont="1" applyBorder="1" applyAlignment="1">
      <alignment horizontal="centerContinuous"/>
    </xf>
    <xf numFmtId="3" fontId="212" fillId="0" borderId="0" xfId="0" applyNumberFormat="1" applyFont="1" applyAlignment="1"/>
    <xf numFmtId="3" fontId="229" fillId="0" borderId="0" xfId="0" applyNumberFormat="1" applyFont="1"/>
    <xf numFmtId="3" fontId="229" fillId="0" borderId="0" xfId="0" applyNumberFormat="1" applyFont="1" applyBorder="1"/>
    <xf numFmtId="3" fontId="212" fillId="0" borderId="0" xfId="0" applyNumberFormat="1" applyFont="1"/>
    <xf numFmtId="3" fontId="130" fillId="0" borderId="0" xfId="0" applyNumberFormat="1" applyFont="1" applyBorder="1" applyAlignment="1">
      <alignment horizontal="centerContinuous"/>
    </xf>
    <xf numFmtId="3" fontId="240" fillId="0" borderId="0" xfId="0" applyNumberFormat="1" applyFont="1"/>
    <xf numFmtId="3" fontId="240" fillId="0" borderId="0" xfId="0" applyNumberFormat="1" applyFont="1" applyAlignment="1">
      <alignment horizontal="center"/>
    </xf>
    <xf numFmtId="165" fontId="229" fillId="0" borderId="0" xfId="243" applyNumberFormat="1" applyFont="1" applyFill="1" applyAlignment="1">
      <alignment horizontal="center"/>
    </xf>
    <xf numFmtId="3" fontId="244" fillId="0" borderId="0" xfId="0" applyNumberFormat="1" applyFont="1"/>
    <xf numFmtId="3" fontId="244" fillId="0" borderId="0" xfId="0" applyNumberFormat="1" applyFont="1" applyBorder="1"/>
    <xf numFmtId="3" fontId="245" fillId="0" borderId="0" xfId="0" applyNumberFormat="1" applyFont="1" applyBorder="1" applyAlignment="1">
      <alignment horizontal="centerContinuous"/>
    </xf>
    <xf numFmtId="3" fontId="246" fillId="0" borderId="0" xfId="0" applyNumberFormat="1" applyFont="1" applyBorder="1"/>
    <xf numFmtId="3" fontId="240" fillId="0" borderId="0" xfId="0" applyNumberFormat="1" applyFont="1" applyAlignment="1">
      <alignment horizontal="left"/>
    </xf>
    <xf numFmtId="3" fontId="234" fillId="0" borderId="0" xfId="0" applyNumberFormat="1" applyFont="1"/>
    <xf numFmtId="165" fontId="248" fillId="0" borderId="0" xfId="243" applyNumberFormat="1" applyFont="1" applyBorder="1"/>
    <xf numFmtId="3" fontId="248" fillId="0" borderId="0" xfId="0" applyNumberFormat="1" applyFont="1" applyBorder="1"/>
    <xf numFmtId="3" fontId="130" fillId="0" borderId="0" xfId="0" applyNumberFormat="1" applyFont="1"/>
    <xf numFmtId="3" fontId="213" fillId="0" borderId="0" xfId="0" applyNumberFormat="1" applyFont="1" applyAlignment="1">
      <alignment horizontal="left"/>
    </xf>
    <xf numFmtId="0" fontId="228" fillId="0" borderId="0" xfId="0" applyFont="1" applyAlignment="1">
      <alignment horizontal="left"/>
    </xf>
    <xf numFmtId="3" fontId="249" fillId="0" borderId="0" xfId="0" applyNumberFormat="1" applyFont="1" applyBorder="1" applyAlignment="1">
      <alignment horizontal="left" vertical="center"/>
    </xf>
    <xf numFmtId="3" fontId="229" fillId="0" borderId="0" xfId="0" applyNumberFormat="1" applyFont="1" applyBorder="1" applyAlignment="1">
      <alignment horizontal="left" vertical="center"/>
    </xf>
    <xf numFmtId="3" fontId="229" fillId="0" borderId="0" xfId="0" applyNumberFormat="1" applyFont="1" applyFill="1" applyBorder="1" applyAlignment="1">
      <alignment horizontal="left" vertical="center"/>
    </xf>
    <xf numFmtId="3" fontId="227" fillId="0" borderId="0" xfId="0" applyNumberFormat="1" applyFont="1"/>
    <xf numFmtId="3" fontId="250" fillId="0" borderId="0" xfId="0" applyNumberFormat="1" applyFont="1" applyBorder="1" applyAlignment="1">
      <alignment horizontal="left" vertical="center"/>
    </xf>
    <xf numFmtId="3" fontId="242" fillId="0" borderId="0" xfId="0" applyNumberFormat="1" applyFont="1" applyBorder="1" applyAlignment="1">
      <alignment horizontal="left" vertical="center"/>
    </xf>
    <xf numFmtId="3" fontId="242" fillId="0" borderId="0" xfId="0" applyNumberFormat="1" applyFont="1" applyFill="1" applyBorder="1" applyAlignment="1">
      <alignment horizontal="left" vertical="center"/>
    </xf>
    <xf numFmtId="3" fontId="234" fillId="0" borderId="46" xfId="0" applyNumberFormat="1" applyFont="1" applyBorder="1" applyAlignment="1">
      <alignment horizontal="left"/>
    </xf>
    <xf numFmtId="3" fontId="251" fillId="0" borderId="8" xfId="0" applyNumberFormat="1" applyFont="1" applyBorder="1" applyAlignment="1">
      <alignment horizontal="right"/>
    </xf>
    <xf numFmtId="3" fontId="251" fillId="0" borderId="8" xfId="0" applyNumberFormat="1" applyFont="1" applyFill="1" applyBorder="1" applyAlignment="1">
      <alignment horizontal="right"/>
    </xf>
    <xf numFmtId="3" fontId="251" fillId="0" borderId="40" xfId="0" applyNumberFormat="1" applyFont="1" applyBorder="1"/>
    <xf numFmtId="3" fontId="236" fillId="0" borderId="8" xfId="0" applyNumberFormat="1" applyFont="1" applyBorder="1"/>
    <xf numFmtId="3" fontId="236" fillId="0" borderId="8" xfId="0" applyNumberFormat="1" applyFont="1" applyFill="1" applyBorder="1"/>
    <xf numFmtId="165" fontId="236" fillId="0" borderId="40" xfId="0" applyNumberFormat="1" applyFont="1" applyBorder="1"/>
    <xf numFmtId="3" fontId="236" fillId="0" borderId="40" xfId="0" applyNumberFormat="1" applyFont="1" applyFill="1" applyBorder="1"/>
    <xf numFmtId="3" fontId="237" fillId="0" borderId="0" xfId="0" applyNumberFormat="1" applyFont="1" applyFill="1" applyBorder="1"/>
    <xf numFmtId="3" fontId="237" fillId="0" borderId="0" xfId="0" applyNumberFormat="1" applyFont="1" applyFill="1"/>
    <xf numFmtId="3" fontId="228" fillId="0" borderId="8" xfId="0" applyNumberFormat="1" applyFont="1" applyBorder="1"/>
    <xf numFmtId="3" fontId="238" fillId="0" borderId="8" xfId="0" applyNumberFormat="1" applyFont="1" applyBorder="1" applyAlignment="1">
      <alignment horizontal="right"/>
    </xf>
    <xf numFmtId="3" fontId="238" fillId="0" borderId="40" xfId="0" applyNumberFormat="1" applyFont="1" applyBorder="1"/>
    <xf numFmtId="3" fontId="227" fillId="0" borderId="33" xfId="0" applyNumberFormat="1" applyFont="1" applyBorder="1"/>
    <xf numFmtId="3" fontId="238" fillId="0" borderId="8" xfId="0" applyNumberFormat="1" applyFont="1" applyFill="1" applyBorder="1" applyAlignment="1">
      <alignment horizontal="right"/>
    </xf>
    <xf numFmtId="3" fontId="230" fillId="0" borderId="0" xfId="0" applyNumberFormat="1" applyFont="1"/>
    <xf numFmtId="3" fontId="228" fillId="0" borderId="35" xfId="0" applyNumberFormat="1" applyFont="1" applyFill="1" applyBorder="1"/>
    <xf numFmtId="3" fontId="236" fillId="0" borderId="35" xfId="0" applyNumberFormat="1" applyFont="1" applyFill="1" applyBorder="1"/>
    <xf numFmtId="3" fontId="228" fillId="0" borderId="0" xfId="0" applyNumberFormat="1" applyFont="1"/>
    <xf numFmtId="0" fontId="228" fillId="0" borderId="0" xfId="0" applyFont="1"/>
    <xf numFmtId="3" fontId="218" fillId="0" borderId="0" xfId="0" applyNumberFormat="1" applyFont="1" applyAlignment="1">
      <alignment horizontal="left"/>
    </xf>
    <xf numFmtId="3" fontId="213" fillId="0" borderId="0" xfId="0" applyNumberFormat="1" applyFont="1"/>
    <xf numFmtId="3" fontId="235" fillId="0" borderId="0" xfId="0" applyNumberFormat="1" applyFont="1" applyAlignment="1">
      <alignment horizontal="right"/>
    </xf>
    <xf numFmtId="3" fontId="213" fillId="0" borderId="0" xfId="0" applyNumberFormat="1" applyFont="1" applyAlignment="1">
      <alignment horizontal="center"/>
    </xf>
    <xf numFmtId="3" fontId="226" fillId="0" borderId="0" xfId="0" applyNumberFormat="1" applyFont="1" applyFill="1"/>
    <xf numFmtId="3" fontId="226" fillId="0" borderId="0" xfId="0" applyNumberFormat="1" applyFont="1"/>
    <xf numFmtId="3" fontId="253" fillId="0" borderId="0" xfId="0" applyNumberFormat="1" applyFont="1"/>
    <xf numFmtId="0" fontId="130" fillId="0" borderId="0" xfId="0" applyFont="1"/>
    <xf numFmtId="165" fontId="228" fillId="0" borderId="0" xfId="243" applyNumberFormat="1" applyFont="1"/>
    <xf numFmtId="0" fontId="100" fillId="28" borderId="0" xfId="0" applyNumberFormat="1" applyFont="1" applyFill="1" applyAlignment="1">
      <alignment horizontal="left"/>
    </xf>
    <xf numFmtId="0" fontId="62" fillId="0" borderId="0" xfId="0" applyFont="1"/>
    <xf numFmtId="0" fontId="255" fillId="0" borderId="0" xfId="0" applyFont="1" applyBorder="1" applyAlignment="1">
      <alignment horizontal="center"/>
    </xf>
    <xf numFmtId="0" fontId="216" fillId="0" borderId="96" xfId="0" applyFont="1" applyBorder="1" applyAlignment="1">
      <alignment horizontal="center"/>
    </xf>
    <xf numFmtId="0" fontId="100" fillId="28" borderId="0" xfId="0" applyFont="1" applyFill="1" applyAlignment="1">
      <alignment horizontal="left"/>
    </xf>
    <xf numFmtId="0" fontId="100" fillId="0" borderId="0" xfId="0" applyFont="1"/>
    <xf numFmtId="0" fontId="256" fillId="28" borderId="0" xfId="0" applyNumberFormat="1" applyFont="1" applyFill="1" applyAlignment="1">
      <alignment horizontal="left"/>
    </xf>
    <xf numFmtId="0" fontId="64" fillId="28" borderId="0" xfId="0" applyFont="1" applyFill="1"/>
    <xf numFmtId="0" fontId="64" fillId="0" borderId="0" xfId="0" applyFont="1"/>
    <xf numFmtId="0" fontId="260" fillId="28" borderId="50" xfId="0" applyFont="1" applyFill="1" applyBorder="1" applyAlignment="1">
      <alignment horizontal="center" vertical="center"/>
    </xf>
    <xf numFmtId="0" fontId="261" fillId="0" borderId="32" xfId="0" applyFont="1" applyBorder="1" applyAlignment="1">
      <alignment horizontal="center" vertical="center"/>
    </xf>
    <xf numFmtId="0" fontId="261" fillId="0" borderId="34" xfId="0" applyFont="1" applyBorder="1" applyAlignment="1">
      <alignment horizontal="center" vertical="center" wrapText="1"/>
    </xf>
    <xf numFmtId="0" fontId="262" fillId="28" borderId="4" xfId="0" applyFont="1" applyFill="1" applyBorder="1" applyAlignment="1">
      <alignment horizontal="center" vertical="center"/>
    </xf>
    <xf numFmtId="0" fontId="262" fillId="0" borderId="3" xfId="0" applyFont="1" applyBorder="1" applyAlignment="1">
      <alignment horizontal="center" vertical="center"/>
    </xf>
    <xf numFmtId="0" fontId="262" fillId="0" borderId="65" xfId="0" applyFont="1" applyBorder="1" applyAlignment="1">
      <alignment horizontal="center" vertical="center"/>
    </xf>
    <xf numFmtId="0" fontId="263" fillId="28" borderId="97" xfId="0" applyFont="1" applyFill="1" applyBorder="1" applyAlignment="1">
      <alignment horizontal="left"/>
    </xf>
    <xf numFmtId="0" fontId="209" fillId="0" borderId="31" xfId="0" applyFont="1" applyFill="1" applyBorder="1" applyAlignment="1">
      <alignment horizontal="center"/>
    </xf>
    <xf numFmtId="3" fontId="256" fillId="0" borderId="31" xfId="0" applyNumberFormat="1" applyFont="1" applyFill="1" applyBorder="1" applyAlignment="1">
      <alignment horizontal="centerContinuous"/>
    </xf>
    <xf numFmtId="3" fontId="209" fillId="0" borderId="31" xfId="0" applyNumberFormat="1" applyFont="1" applyBorder="1"/>
    <xf numFmtId="3" fontId="209" fillId="0" borderId="47" xfId="0" applyNumberFormat="1" applyFont="1" applyBorder="1"/>
    <xf numFmtId="0" fontId="264" fillId="28" borderId="46" xfId="0" applyNumberFormat="1" applyFont="1" applyFill="1" applyBorder="1"/>
    <xf numFmtId="0" fontId="209" fillId="0" borderId="8" xfId="0" applyFont="1" applyFill="1" applyBorder="1" applyAlignment="1">
      <alignment horizontal="center"/>
    </xf>
    <xf numFmtId="0" fontId="100" fillId="0" borderId="39" xfId="0" applyFont="1" applyBorder="1"/>
    <xf numFmtId="0" fontId="62" fillId="28" borderId="46" xfId="0" applyFont="1" applyFill="1" applyBorder="1"/>
    <xf numFmtId="3" fontId="265" fillId="0" borderId="8" xfId="0" applyNumberFormat="1" applyFont="1" applyFill="1" applyBorder="1" applyAlignment="1">
      <alignment horizontal="center"/>
    </xf>
    <xf numFmtId="3" fontId="100" fillId="0" borderId="8" xfId="0" applyNumberFormat="1" applyFont="1" applyFill="1" applyBorder="1" applyAlignment="1">
      <alignment horizontal="centerContinuous"/>
    </xf>
    <xf numFmtId="3" fontId="211" fillId="0" borderId="8" xfId="0" applyNumberFormat="1" applyFont="1" applyFill="1" applyBorder="1"/>
    <xf numFmtId="3" fontId="211" fillId="0" borderId="40" xfId="0" applyNumberFormat="1" applyFont="1" applyFill="1" applyBorder="1"/>
    <xf numFmtId="0" fontId="62" fillId="28" borderId="46" xfId="0" applyNumberFormat="1" applyFont="1" applyFill="1" applyBorder="1"/>
    <xf numFmtId="3" fontId="260" fillId="0" borderId="8" xfId="0" applyNumberFormat="1" applyFont="1" applyFill="1" applyBorder="1" applyAlignment="1">
      <alignment horizontal="centerContinuous"/>
    </xf>
    <xf numFmtId="3" fontId="216" fillId="0" borderId="8" xfId="0" applyNumberFormat="1" applyFont="1" applyFill="1" applyBorder="1"/>
    <xf numFmtId="3" fontId="255" fillId="0" borderId="40" xfId="0" applyNumberFormat="1" applyFont="1" applyFill="1" applyBorder="1"/>
    <xf numFmtId="3" fontId="211" fillId="0" borderId="8" xfId="0" applyNumberFormat="1" applyFont="1" applyFill="1" applyBorder="1" applyAlignment="1">
      <alignment horizontal="center"/>
    </xf>
    <xf numFmtId="0" fontId="255" fillId="28" borderId="46" xfId="466" applyNumberFormat="1" applyFont="1" applyFill="1" applyBorder="1" applyAlignment="1">
      <alignment horizontal="justify" vertical="center" wrapText="1"/>
    </xf>
    <xf numFmtId="3" fontId="256" fillId="0" borderId="8" xfId="0" applyNumberFormat="1" applyFont="1" applyFill="1" applyBorder="1" applyAlignment="1">
      <alignment horizontal="centerContinuous"/>
    </xf>
    <xf numFmtId="0" fontId="62" fillId="28" borderId="46" xfId="466" applyNumberFormat="1" applyFont="1" applyFill="1" applyBorder="1" applyAlignment="1">
      <alignment horizontal="justify" vertical="center" wrapText="1"/>
    </xf>
    <xf numFmtId="3" fontId="266" fillId="0" borderId="8" xfId="0" applyNumberFormat="1" applyFont="1" applyFill="1" applyBorder="1" applyAlignment="1">
      <alignment horizontal="center"/>
    </xf>
    <xf numFmtId="3" fontId="267" fillId="0" borderId="8" xfId="0" applyNumberFormat="1" applyFont="1" applyFill="1" applyBorder="1" applyAlignment="1">
      <alignment horizontal="centerContinuous"/>
    </xf>
    <xf numFmtId="3" fontId="266" fillId="0" borderId="8" xfId="0" applyNumberFormat="1" applyFont="1" applyFill="1" applyBorder="1"/>
    <xf numFmtId="3" fontId="266" fillId="0" borderId="40" xfId="0" applyNumberFormat="1" applyFont="1" applyFill="1" applyBorder="1"/>
    <xf numFmtId="0" fontId="62" fillId="28" borderId="46" xfId="466" applyFont="1" applyFill="1" applyBorder="1" applyAlignment="1">
      <alignment horizontal="justify" vertical="center" wrapText="1"/>
    </xf>
    <xf numFmtId="3" fontId="266" fillId="40" borderId="8" xfId="0" applyNumberFormat="1" applyFont="1" applyFill="1" applyBorder="1"/>
    <xf numFmtId="3" fontId="268" fillId="0" borderId="8" xfId="0" applyNumberFormat="1" applyFont="1" applyFill="1" applyBorder="1" applyAlignment="1">
      <alignment horizontal="centerContinuous"/>
    </xf>
    <xf numFmtId="3" fontId="268" fillId="0" borderId="8" xfId="0" applyNumberFormat="1" applyFont="1" applyFill="1" applyBorder="1"/>
    <xf numFmtId="3" fontId="268" fillId="0" borderId="40" xfId="0" applyNumberFormat="1" applyFont="1" applyFill="1" applyBorder="1"/>
    <xf numFmtId="0" fontId="255" fillId="28" borderId="46" xfId="466" applyFont="1" applyFill="1" applyBorder="1" applyAlignment="1">
      <alignment horizontal="justify" vertical="center" wrapText="1"/>
    </xf>
    <xf numFmtId="165" fontId="211" fillId="0" borderId="8" xfId="0" applyNumberFormat="1" applyFont="1" applyFill="1" applyBorder="1"/>
    <xf numFmtId="0" fontId="100" fillId="0" borderId="8" xfId="0" applyFont="1" applyBorder="1" applyAlignment="1">
      <alignment horizontal="center" vertical="center"/>
    </xf>
    <xf numFmtId="3" fontId="209" fillId="0" borderId="8" xfId="0" applyNumberFormat="1" applyFont="1" applyBorder="1"/>
    <xf numFmtId="3" fontId="209" fillId="0" borderId="40" xfId="0" applyNumberFormat="1" applyFont="1" applyBorder="1"/>
    <xf numFmtId="3" fontId="62" fillId="0" borderId="8" xfId="0" applyNumberFormat="1" applyFont="1" applyFill="1" applyBorder="1"/>
    <xf numFmtId="3" fontId="62" fillId="0" borderId="40" xfId="0" applyNumberFormat="1" applyFont="1" applyFill="1" applyBorder="1"/>
    <xf numFmtId="165" fontId="217" fillId="0" borderId="8" xfId="0" applyNumberFormat="1" applyFont="1" applyFill="1" applyBorder="1"/>
    <xf numFmtId="165" fontId="217" fillId="0" borderId="40" xfId="0" applyNumberFormat="1" applyFont="1" applyFill="1" applyBorder="1"/>
    <xf numFmtId="3" fontId="216" fillId="0" borderId="8" xfId="0" applyNumberFormat="1" applyFont="1" applyFill="1" applyBorder="1" applyAlignment="1">
      <alignment horizontal="center"/>
    </xf>
    <xf numFmtId="0" fontId="259" fillId="28" borderId="46" xfId="466" applyNumberFormat="1" applyFont="1" applyFill="1" applyBorder="1" applyAlignment="1">
      <alignment horizontal="justify" vertical="center" wrapText="1"/>
    </xf>
    <xf numFmtId="3" fontId="217" fillId="0" borderId="8" xfId="0" applyNumberFormat="1" applyFont="1" applyFill="1" applyBorder="1" applyAlignment="1">
      <alignment horizontal="center"/>
    </xf>
    <xf numFmtId="3" fontId="269" fillId="0" borderId="8" xfId="0" applyNumberFormat="1" applyFont="1" applyFill="1" applyBorder="1" applyAlignment="1">
      <alignment horizontal="center"/>
    </xf>
    <xf numFmtId="3" fontId="270" fillId="0" borderId="8" xfId="0" applyNumberFormat="1" applyFont="1" applyFill="1" applyBorder="1" applyAlignment="1">
      <alignment horizontal="centerContinuous"/>
    </xf>
    <xf numFmtId="165" fontId="270" fillId="0" borderId="8" xfId="0" applyNumberFormat="1" applyFont="1" applyFill="1" applyBorder="1"/>
    <xf numFmtId="165" fontId="270" fillId="0" borderId="40" xfId="0" applyNumberFormat="1" applyFont="1" applyFill="1" applyBorder="1"/>
    <xf numFmtId="3" fontId="216" fillId="0" borderId="28" xfId="0" applyNumberFormat="1" applyFont="1" applyFill="1" applyBorder="1" applyAlignment="1">
      <alignment horizontal="center"/>
    </xf>
    <xf numFmtId="3" fontId="100" fillId="0" borderId="28" xfId="0" applyNumberFormat="1" applyFont="1" applyFill="1" applyBorder="1" applyAlignment="1">
      <alignment horizontal="centerContinuous"/>
    </xf>
    <xf numFmtId="3" fontId="62" fillId="0" borderId="28" xfId="0" applyNumberFormat="1" applyFont="1" applyFill="1" applyBorder="1"/>
    <xf numFmtId="3" fontId="62" fillId="0" borderId="98" xfId="0" applyNumberFormat="1" applyFont="1" applyFill="1" applyBorder="1"/>
    <xf numFmtId="3" fontId="62" fillId="28" borderId="46" xfId="466" applyNumberFormat="1" applyFont="1" applyFill="1" applyBorder="1" applyAlignment="1">
      <alignment horizontal="justify" vertical="center" wrapText="1"/>
    </xf>
    <xf numFmtId="0" fontId="259" fillId="28" borderId="46" xfId="0" applyFont="1" applyFill="1" applyBorder="1"/>
    <xf numFmtId="3" fontId="255" fillId="0" borderId="8" xfId="0" applyNumberFormat="1" applyFont="1" applyFill="1" applyBorder="1"/>
    <xf numFmtId="3" fontId="255" fillId="0" borderId="40" xfId="0" applyNumberFormat="1" applyFont="1" applyBorder="1"/>
    <xf numFmtId="0" fontId="62" fillId="28" borderId="46" xfId="466" applyNumberFormat="1" applyFont="1" applyFill="1" applyBorder="1" applyAlignment="1">
      <alignment vertical="center" wrapText="1"/>
    </xf>
    <xf numFmtId="3" fontId="211" fillId="0" borderId="10" xfId="0" applyNumberFormat="1" applyFont="1" applyFill="1" applyBorder="1" applyAlignment="1">
      <alignment horizontal="center"/>
    </xf>
    <xf numFmtId="3" fontId="100" fillId="0" borderId="10" xfId="0" applyNumberFormat="1" applyFont="1" applyFill="1" applyBorder="1" applyAlignment="1">
      <alignment horizontal="centerContinuous"/>
    </xf>
    <xf numFmtId="3" fontId="211" fillId="0" borderId="10" xfId="0" applyNumberFormat="1" applyFont="1" applyFill="1" applyBorder="1"/>
    <xf numFmtId="3" fontId="211" fillId="0" borderId="68" xfId="0" applyNumberFormat="1" applyFont="1" applyFill="1" applyBorder="1"/>
    <xf numFmtId="0" fontId="255" fillId="28" borderId="99" xfId="0" applyFont="1" applyFill="1" applyBorder="1" applyAlignment="1">
      <alignment horizontal="center"/>
    </xf>
    <xf numFmtId="0" fontId="216" fillId="0" borderId="100" xfId="0" applyFont="1" applyFill="1" applyBorder="1" applyAlignment="1">
      <alignment horizontal="center"/>
    </xf>
    <xf numFmtId="3" fontId="260" fillId="0" borderId="101" xfId="0" applyNumberFormat="1" applyFont="1" applyFill="1" applyBorder="1" applyAlignment="1">
      <alignment horizontal="centerContinuous" vertical="center"/>
    </xf>
    <xf numFmtId="3" fontId="255" fillId="0" borderId="101" xfId="0" applyNumberFormat="1" applyFont="1" applyBorder="1" applyAlignment="1"/>
    <xf numFmtId="3" fontId="255" fillId="0" borderId="102" xfId="0" applyNumberFormat="1" applyFont="1" applyBorder="1" applyAlignment="1"/>
    <xf numFmtId="0" fontId="263" fillId="28" borderId="50" xfId="0" applyFont="1" applyFill="1" applyBorder="1" applyAlignment="1">
      <alignment horizontal="center" vertical="center"/>
    </xf>
    <xf numFmtId="0" fontId="216" fillId="0" borderId="32" xfId="0" applyFont="1" applyBorder="1" applyAlignment="1">
      <alignment horizontal="center" vertical="center"/>
    </xf>
    <xf numFmtId="0" fontId="260" fillId="0" borderId="31" xfId="0" applyFont="1" applyFill="1" applyBorder="1" applyAlignment="1">
      <alignment horizontal="center"/>
    </xf>
    <xf numFmtId="0" fontId="260" fillId="0" borderId="8" xfId="0" applyFont="1" applyFill="1" applyBorder="1" applyAlignment="1">
      <alignment horizontal="center"/>
    </xf>
    <xf numFmtId="0" fontId="211" fillId="0" borderId="8" xfId="0" applyFont="1" applyFill="1" applyBorder="1" applyAlignment="1">
      <alignment horizontal="center"/>
    </xf>
    <xf numFmtId="3" fontId="208" fillId="0" borderId="8" xfId="0" applyNumberFormat="1" applyFont="1" applyFill="1" applyBorder="1"/>
    <xf numFmtId="0" fontId="266" fillId="0" borderId="8" xfId="0" applyFont="1" applyFill="1" applyBorder="1" applyAlignment="1">
      <alignment horizontal="center"/>
    </xf>
    <xf numFmtId="0" fontId="267" fillId="0" borderId="8" xfId="0" applyFont="1" applyFill="1" applyBorder="1" applyAlignment="1">
      <alignment horizontal="center"/>
    </xf>
    <xf numFmtId="0" fontId="100" fillId="0" borderId="8" xfId="0" applyFont="1" applyFill="1" applyBorder="1" applyAlignment="1">
      <alignment horizontal="center"/>
    </xf>
    <xf numFmtId="165" fontId="267" fillId="40" borderId="8" xfId="0" applyNumberFormat="1" applyFont="1" applyFill="1" applyBorder="1"/>
    <xf numFmtId="165" fontId="266" fillId="0" borderId="40" xfId="0" applyNumberFormat="1" applyFont="1" applyFill="1" applyBorder="1"/>
    <xf numFmtId="0" fontId="217" fillId="0" borderId="8" xfId="0" applyFont="1" applyFill="1" applyBorder="1" applyAlignment="1">
      <alignment horizontal="center"/>
    </xf>
    <xf numFmtId="0" fontId="268" fillId="0" borderId="8" xfId="0" applyFont="1" applyFill="1" applyBorder="1" applyAlignment="1">
      <alignment horizontal="center"/>
    </xf>
    <xf numFmtId="165" fontId="271" fillId="0" borderId="40" xfId="0" applyNumberFormat="1" applyFont="1" applyFill="1" applyBorder="1"/>
    <xf numFmtId="0" fontId="259" fillId="28" borderId="46" xfId="0" applyNumberFormat="1" applyFont="1" applyFill="1" applyBorder="1"/>
    <xf numFmtId="0" fontId="211" fillId="0" borderId="8" xfId="0" applyFont="1" applyBorder="1" applyAlignment="1">
      <alignment horizontal="center"/>
    </xf>
    <xf numFmtId="0" fontId="100" fillId="0" borderId="8" xfId="0" applyFont="1" applyBorder="1" applyAlignment="1">
      <alignment horizontal="center"/>
    </xf>
    <xf numFmtId="0" fontId="211" fillId="0" borderId="31" xfId="0" applyFont="1" applyBorder="1" applyAlignment="1">
      <alignment horizontal="center"/>
    </xf>
    <xf numFmtId="0" fontId="100" fillId="0" borderId="31" xfId="0" applyFont="1" applyBorder="1" applyAlignment="1">
      <alignment horizontal="center"/>
    </xf>
    <xf numFmtId="3" fontId="208" fillId="0" borderId="28" xfId="0" applyNumberFormat="1" applyFont="1" applyFill="1" applyBorder="1"/>
    <xf numFmtId="3" fontId="211" fillId="0" borderId="47" xfId="0" applyNumberFormat="1" applyFont="1" applyFill="1" applyBorder="1"/>
    <xf numFmtId="165" fontId="265" fillId="0" borderId="8" xfId="0" applyNumberFormat="1" applyFont="1" applyFill="1" applyBorder="1"/>
    <xf numFmtId="3" fontId="211" fillId="0" borderId="40" xfId="0" applyNumberFormat="1" applyFont="1" applyFill="1" applyBorder="1" applyAlignment="1">
      <alignment horizontal="right"/>
    </xf>
    <xf numFmtId="41" fontId="62" fillId="28" borderId="74" xfId="466" applyNumberFormat="1" applyFont="1" applyFill="1" applyBorder="1" applyAlignment="1">
      <alignment horizontal="justify" vertical="center" wrapText="1"/>
    </xf>
    <xf numFmtId="0" fontId="211" fillId="0" borderId="35" xfId="0" applyFont="1" applyBorder="1" applyAlignment="1">
      <alignment horizontal="center"/>
    </xf>
    <xf numFmtId="0" fontId="100" fillId="0" borderId="35" xfId="0" applyFont="1" applyBorder="1" applyAlignment="1">
      <alignment horizontal="center"/>
    </xf>
    <xf numFmtId="165" fontId="265" fillId="0" borderId="35" xfId="0" applyNumberFormat="1" applyFont="1" applyFill="1" applyBorder="1"/>
    <xf numFmtId="165" fontId="314" fillId="0" borderId="8" xfId="0" applyNumberFormat="1" applyFont="1" applyFill="1" applyBorder="1"/>
    <xf numFmtId="165" fontId="314" fillId="0" borderId="40" xfId="0" applyNumberFormat="1" applyFont="1" applyFill="1" applyBorder="1"/>
    <xf numFmtId="165" fontId="265" fillId="0" borderId="40" xfId="0" applyNumberFormat="1" applyFont="1" applyFill="1" applyBorder="1"/>
    <xf numFmtId="3" fontId="265" fillId="0" borderId="40" xfId="0" applyNumberFormat="1" applyFont="1" applyFill="1" applyBorder="1"/>
    <xf numFmtId="165" fontId="272" fillId="0" borderId="40" xfId="0" applyNumberFormat="1" applyFont="1" applyFill="1" applyBorder="1"/>
    <xf numFmtId="41" fontId="62" fillId="28" borderId="46" xfId="466" applyNumberFormat="1" applyFont="1" applyFill="1" applyBorder="1" applyAlignment="1">
      <alignment horizontal="justify" vertical="center" wrapText="1"/>
    </xf>
    <xf numFmtId="41" fontId="255" fillId="28" borderId="46" xfId="466" applyNumberFormat="1" applyFont="1" applyFill="1" applyBorder="1" applyAlignment="1">
      <alignment horizontal="justify" vertical="center" wrapText="1"/>
    </xf>
    <xf numFmtId="165" fontId="273" fillId="0" borderId="8" xfId="0" applyNumberFormat="1" applyFont="1" applyFill="1" applyBorder="1"/>
    <xf numFmtId="165" fontId="273" fillId="0" borderId="40" xfId="0" applyNumberFormat="1" applyFont="1" applyFill="1" applyBorder="1"/>
    <xf numFmtId="165" fontId="274" fillId="0" borderId="8" xfId="0" applyNumberFormat="1" applyFont="1" applyFill="1" applyBorder="1"/>
    <xf numFmtId="165" fontId="271" fillId="0" borderId="40" xfId="0" applyNumberFormat="1" applyFont="1" applyFill="1" applyBorder="1" applyAlignment="1">
      <alignment horizontal="right"/>
    </xf>
    <xf numFmtId="0" fontId="211" fillId="0" borderId="10" xfId="0" applyFont="1" applyFill="1" applyBorder="1" applyAlignment="1">
      <alignment horizontal="center"/>
    </xf>
    <xf numFmtId="0" fontId="100" fillId="0" borderId="10" xfId="0" applyFont="1" applyFill="1" applyBorder="1" applyAlignment="1">
      <alignment horizontal="center"/>
    </xf>
    <xf numFmtId="3" fontId="274" fillId="0" borderId="59" xfId="0" applyNumberFormat="1" applyFont="1" applyFill="1" applyBorder="1"/>
    <xf numFmtId="165" fontId="274" fillId="0" borderId="40" xfId="0" applyNumberFormat="1" applyFont="1" applyFill="1" applyBorder="1"/>
    <xf numFmtId="0" fontId="263" fillId="28" borderId="103" xfId="0" applyFont="1" applyFill="1" applyBorder="1" applyAlignment="1">
      <alignment horizontal="center"/>
    </xf>
    <xf numFmtId="0" fontId="264" fillId="0" borderId="100" xfId="0" applyFont="1" applyFill="1" applyBorder="1" applyAlignment="1">
      <alignment horizontal="center"/>
    </xf>
    <xf numFmtId="0" fontId="261" fillId="0" borderId="100" xfId="0" applyFont="1" applyFill="1" applyBorder="1" applyAlignment="1">
      <alignment horizontal="centerContinuous"/>
    </xf>
    <xf numFmtId="0" fontId="255" fillId="0" borderId="104" xfId="0" applyFont="1" applyFill="1" applyBorder="1" applyAlignment="1">
      <alignment horizontal="centerContinuous"/>
    </xf>
    <xf numFmtId="3" fontId="62" fillId="0" borderId="104" xfId="0" applyNumberFormat="1" applyFont="1" applyBorder="1" applyAlignment="1">
      <alignment horizontal="center" vertical="center"/>
    </xf>
    <xf numFmtId="0" fontId="62" fillId="28" borderId="105" xfId="0" applyNumberFormat="1" applyFont="1" applyFill="1" applyBorder="1"/>
    <xf numFmtId="0" fontId="275" fillId="0" borderId="94" xfId="0" applyFont="1" applyFill="1" applyBorder="1" applyAlignment="1">
      <alignment horizontal="center"/>
    </xf>
    <xf numFmtId="0" fontId="100" fillId="0" borderId="94" xfId="0" applyFont="1" applyFill="1" applyBorder="1" applyAlignment="1">
      <alignment horizontal="centerContinuous"/>
    </xf>
    <xf numFmtId="0" fontId="275" fillId="0" borderId="28" xfId="0" applyFont="1" applyBorder="1"/>
    <xf numFmtId="0" fontId="275" fillId="0" borderId="98" xfId="0" applyFont="1" applyBorder="1"/>
    <xf numFmtId="0" fontId="62" fillId="28" borderId="37" xfId="0" applyNumberFormat="1" applyFont="1" applyFill="1" applyBorder="1"/>
    <xf numFmtId="0" fontId="275" fillId="0" borderId="38" xfId="0" applyFont="1" applyFill="1" applyBorder="1" applyAlignment="1">
      <alignment horizontal="center"/>
    </xf>
    <xf numFmtId="0" fontId="275" fillId="0" borderId="38" xfId="0" applyFont="1" applyFill="1" applyBorder="1" applyAlignment="1">
      <alignment horizontal="centerContinuous"/>
    </xf>
    <xf numFmtId="0" fontId="268" fillId="28" borderId="37" xfId="0" applyNumberFormat="1" applyFont="1" applyFill="1" applyBorder="1"/>
    <xf numFmtId="0" fontId="62" fillId="28" borderId="37" xfId="483" applyNumberFormat="1" applyFont="1" applyFill="1" applyBorder="1"/>
    <xf numFmtId="3" fontId="211" fillId="28" borderId="8" xfId="0" applyNumberFormat="1" applyFont="1" applyFill="1" applyBorder="1"/>
    <xf numFmtId="0" fontId="62" fillId="28" borderId="73" xfId="0" applyFont="1" applyFill="1" applyBorder="1"/>
    <xf numFmtId="0" fontId="275" fillId="0" borderId="106" xfId="0" applyFont="1" applyFill="1" applyBorder="1" applyAlignment="1">
      <alignment horizontal="center"/>
    </xf>
    <xf numFmtId="0" fontId="275" fillId="0" borderId="100" xfId="0" applyFont="1" applyFill="1" applyBorder="1" applyAlignment="1">
      <alignment horizontal="centerContinuous"/>
    </xf>
    <xf numFmtId="165" fontId="265" fillId="0" borderId="100" xfId="0" applyNumberFormat="1" applyFont="1" applyFill="1" applyBorder="1"/>
    <xf numFmtId="165" fontId="265" fillId="0" borderId="107" xfId="0" applyNumberFormat="1" applyFont="1" applyFill="1" applyBorder="1"/>
    <xf numFmtId="38" fontId="64" fillId="0" borderId="0" xfId="0" applyNumberFormat="1" applyFont="1"/>
    <xf numFmtId="0" fontId="216" fillId="28" borderId="0" xfId="0" applyFont="1" applyFill="1" applyAlignment="1"/>
    <xf numFmtId="0" fontId="216" fillId="0" borderId="0" xfId="0" applyFont="1" applyAlignment="1"/>
    <xf numFmtId="38" fontId="216" fillId="0" borderId="0" xfId="0" applyNumberFormat="1" applyFont="1" applyAlignment="1"/>
    <xf numFmtId="0" fontId="100" fillId="0" borderId="0" xfId="0" applyFont="1" applyAlignment="1">
      <alignment horizontal="left"/>
    </xf>
    <xf numFmtId="3" fontId="205" fillId="0" borderId="0" xfId="0" applyNumberFormat="1" applyFont="1" applyBorder="1" applyAlignment="1">
      <alignment horizontal="centerContinuous"/>
    </xf>
    <xf numFmtId="3" fontId="255" fillId="0" borderId="0" xfId="0" applyNumberFormat="1" applyFont="1" applyBorder="1"/>
    <xf numFmtId="3" fontId="255" fillId="0" borderId="0" xfId="0" applyNumberFormat="1" applyFont="1" applyBorder="1" applyAlignment="1">
      <alignment horizontal="center"/>
    </xf>
    <xf numFmtId="3" fontId="62" fillId="0" borderId="3" xfId="0" applyNumberFormat="1" applyFont="1" applyBorder="1" applyAlignment="1">
      <alignment horizontal="center"/>
    </xf>
    <xf numFmtId="0" fontId="256" fillId="0" borderId="0" xfId="0" applyFont="1" applyAlignment="1">
      <alignment horizontal="left"/>
    </xf>
    <xf numFmtId="0" fontId="205" fillId="0" borderId="0" xfId="0" applyFont="1" applyBorder="1" applyAlignment="1">
      <alignment horizontal="center"/>
    </xf>
    <xf numFmtId="0" fontId="205" fillId="0" borderId="0" xfId="0" applyFont="1" applyBorder="1"/>
    <xf numFmtId="3" fontId="64" fillId="0" borderId="0" xfId="0" applyNumberFormat="1" applyFont="1" applyBorder="1" applyAlignment="1">
      <alignment horizontal="centerContinuous"/>
    </xf>
    <xf numFmtId="3" fontId="62" fillId="0" borderId="0" xfId="0" applyNumberFormat="1" applyFont="1" applyBorder="1"/>
    <xf numFmtId="3" fontId="216" fillId="0" borderId="32" xfId="0" applyNumberFormat="1" applyFont="1" applyBorder="1" applyAlignment="1">
      <alignment horizontal="center" vertical="center" wrapText="1"/>
    </xf>
    <xf numFmtId="3" fontId="261" fillId="0" borderId="32" xfId="0" applyNumberFormat="1" applyFont="1" applyBorder="1" applyAlignment="1">
      <alignment horizontal="center" vertical="center" wrapText="1"/>
    </xf>
    <xf numFmtId="3" fontId="261" fillId="0" borderId="34" xfId="0" applyNumberFormat="1" applyFont="1" applyBorder="1" applyAlignment="1">
      <alignment horizontal="center" vertical="center" wrapText="1"/>
    </xf>
    <xf numFmtId="0" fontId="255" fillId="0" borderId="46" xfId="0" applyFont="1" applyFill="1" applyBorder="1"/>
    <xf numFmtId="0" fontId="62" fillId="0" borderId="28" xfId="0" applyFont="1" applyBorder="1"/>
    <xf numFmtId="0" fontId="64" fillId="0" borderId="28" xfId="0" applyFont="1" applyBorder="1"/>
    <xf numFmtId="3" fontId="64" fillId="0" borderId="71" xfId="0" applyNumberFormat="1" applyFont="1" applyBorder="1"/>
    <xf numFmtId="0" fontId="62" fillId="0" borderId="46" xfId="0" applyFont="1" applyFill="1" applyBorder="1"/>
    <xf numFmtId="0" fontId="62" fillId="0" borderId="8" xfId="0" applyFont="1" applyBorder="1" applyAlignment="1">
      <alignment horizontal="center"/>
    </xf>
    <xf numFmtId="3" fontId="261" fillId="0" borderId="8" xfId="0" applyNumberFormat="1" applyFont="1" applyBorder="1"/>
    <xf numFmtId="3" fontId="261" fillId="0" borderId="40" xfId="0" applyNumberFormat="1" applyFont="1" applyBorder="1"/>
    <xf numFmtId="3" fontId="100" fillId="0" borderId="8" xfId="0" applyNumberFormat="1" applyFont="1" applyBorder="1"/>
    <xf numFmtId="3" fontId="100" fillId="0" borderId="40" xfId="0" applyNumberFormat="1" applyFont="1" applyBorder="1"/>
    <xf numFmtId="0" fontId="259" fillId="0" borderId="46" xfId="0" applyFont="1" applyBorder="1"/>
    <xf numFmtId="3" fontId="100" fillId="0" borderId="8" xfId="0" applyNumberFormat="1" applyFont="1" applyFill="1" applyBorder="1"/>
    <xf numFmtId="165" fontId="100" fillId="0" borderId="8" xfId="0" applyNumberFormat="1" applyFont="1" applyFill="1" applyBorder="1"/>
    <xf numFmtId="165" fontId="100" fillId="0" borderId="40" xfId="0" applyNumberFormat="1" applyFont="1" applyFill="1" applyBorder="1"/>
    <xf numFmtId="3" fontId="100" fillId="28" borderId="8" xfId="0" applyNumberFormat="1" applyFont="1" applyFill="1" applyBorder="1"/>
    <xf numFmtId="165" fontId="100" fillId="28" borderId="8" xfId="0" applyNumberFormat="1" applyFont="1" applyFill="1" applyBorder="1"/>
    <xf numFmtId="165" fontId="100" fillId="28" borderId="40" xfId="0" applyNumberFormat="1" applyFont="1" applyFill="1" applyBorder="1"/>
    <xf numFmtId="0" fontId="62" fillId="0" borderId="46" xfId="0" applyFont="1" applyBorder="1"/>
    <xf numFmtId="3" fontId="277" fillId="0" borderId="8" xfId="0" applyNumberFormat="1" applyFont="1" applyBorder="1"/>
    <xf numFmtId="3" fontId="254" fillId="0" borderId="40" xfId="0" applyNumberFormat="1" applyFont="1" applyBorder="1"/>
    <xf numFmtId="0" fontId="278" fillId="0" borderId="46" xfId="0" applyFont="1" applyBorder="1"/>
    <xf numFmtId="165" fontId="279" fillId="0" borderId="8" xfId="0" applyNumberFormat="1" applyFont="1" applyFill="1" applyBorder="1"/>
    <xf numFmtId="165" fontId="279" fillId="0" borderId="40" xfId="0" applyNumberFormat="1" applyFont="1" applyFill="1" applyBorder="1"/>
    <xf numFmtId="0" fontId="255" fillId="0" borderId="46" xfId="0" applyFont="1" applyBorder="1"/>
    <xf numFmtId="0" fontId="255" fillId="0" borderId="8" xfId="0" applyFont="1" applyBorder="1" applyAlignment="1">
      <alignment horizontal="center"/>
    </xf>
    <xf numFmtId="0" fontId="62" fillId="0" borderId="46" xfId="0" applyFont="1" applyBorder="1" applyAlignment="1">
      <alignment horizontal="left" vertical="center" wrapText="1"/>
    </xf>
    <xf numFmtId="165" fontId="315" fillId="28" borderId="8" xfId="0" applyNumberFormat="1" applyFont="1" applyFill="1" applyBorder="1"/>
    <xf numFmtId="165" fontId="280" fillId="0" borderId="8" xfId="0" applyNumberFormat="1" applyFont="1" applyFill="1" applyBorder="1"/>
    <xf numFmtId="165" fontId="280" fillId="0" borderId="40" xfId="0" applyNumberFormat="1" applyFont="1" applyFill="1" applyBorder="1"/>
    <xf numFmtId="0" fontId="62" fillId="0" borderId="74" xfId="0" applyFont="1" applyBorder="1"/>
    <xf numFmtId="0" fontId="62" fillId="0" borderId="35" xfId="0" applyFont="1" applyBorder="1" applyAlignment="1">
      <alignment horizontal="center"/>
    </xf>
    <xf numFmtId="3" fontId="261" fillId="28" borderId="35" xfId="0" applyNumberFormat="1" applyFont="1" applyFill="1" applyBorder="1"/>
    <xf numFmtId="3" fontId="261" fillId="28" borderId="36" xfId="0" applyNumberFormat="1" applyFont="1" applyFill="1" applyBorder="1"/>
    <xf numFmtId="0" fontId="276" fillId="0" borderId="0" xfId="0" applyFont="1" applyBorder="1"/>
    <xf numFmtId="0" fontId="64" fillId="0" borderId="0" xfId="0" applyFont="1" applyBorder="1" applyAlignment="1">
      <alignment horizontal="center"/>
    </xf>
    <xf numFmtId="3" fontId="211" fillId="0" borderId="0" xfId="0" applyNumberFormat="1" applyFont="1" applyBorder="1"/>
    <xf numFmtId="3" fontId="64" fillId="0" borderId="0" xfId="0" applyNumberFormat="1" applyFont="1" applyBorder="1"/>
    <xf numFmtId="0" fontId="64" fillId="0" borderId="0" xfId="0" applyFont="1" applyBorder="1"/>
    <xf numFmtId="3" fontId="211" fillId="40" borderId="0" xfId="0" applyNumberFormat="1" applyFont="1" applyFill="1" applyBorder="1"/>
    <xf numFmtId="0" fontId="216" fillId="0" borderId="0" xfId="0" applyFont="1" applyAlignment="1">
      <alignment horizontal="left"/>
    </xf>
    <xf numFmtId="38" fontId="216" fillId="0" borderId="0" xfId="0" applyNumberFormat="1" applyFont="1" applyAlignment="1">
      <alignment horizontal="center"/>
    </xf>
    <xf numFmtId="0" fontId="255" fillId="0" borderId="0" xfId="0" applyNumberFormat="1" applyFont="1" applyAlignment="1"/>
    <xf numFmtId="0" fontId="263" fillId="0" borderId="0" xfId="0" applyNumberFormat="1" applyFont="1" applyAlignment="1"/>
    <xf numFmtId="0" fontId="64" fillId="0" borderId="0" xfId="0" applyFont="1" applyAlignment="1"/>
    <xf numFmtId="0" fontId="263" fillId="0" borderId="0" xfId="0" applyFont="1" applyAlignment="1">
      <alignment horizontal="right" indent="1"/>
    </xf>
    <xf numFmtId="0" fontId="282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255" fillId="0" borderId="0" xfId="0" applyNumberFormat="1" applyFont="1"/>
    <xf numFmtId="0" fontId="62" fillId="0" borderId="0" xfId="0" applyFont="1" applyAlignment="1">
      <alignment horizontal="right"/>
    </xf>
    <xf numFmtId="0" fontId="64" fillId="0" borderId="0" xfId="0" applyNumberFormat="1" applyFont="1"/>
    <xf numFmtId="0" fontId="64" fillId="0" borderId="0" xfId="0" applyFont="1" applyAlignment="1">
      <alignment horizontal="right"/>
    </xf>
    <xf numFmtId="0" fontId="62" fillId="0" borderId="0" xfId="0" applyFont="1" applyAlignment="1"/>
    <xf numFmtId="0" fontId="114" fillId="0" borderId="0" xfId="0" applyFont="1" applyAlignment="1"/>
    <xf numFmtId="0" fontId="205" fillId="0" borderId="0" xfId="0" applyNumberFormat="1" applyFont="1"/>
    <xf numFmtId="0" fontId="211" fillId="0" borderId="0" xfId="0" applyFont="1" applyAlignment="1"/>
    <xf numFmtId="0" fontId="64" fillId="0" borderId="0" xfId="0" applyNumberFormat="1" applyFont="1" applyAlignment="1">
      <alignment horizontal="left"/>
    </xf>
    <xf numFmtId="0" fontId="275" fillId="0" borderId="0" xfId="0" applyFont="1" applyAlignment="1"/>
    <xf numFmtId="0" fontId="255" fillId="0" borderId="0" xfId="0" applyFont="1"/>
    <xf numFmtId="0" fontId="282" fillId="0" borderId="0" xfId="0" applyFont="1" applyAlignment="1"/>
    <xf numFmtId="0" fontId="64" fillId="0" borderId="0" xfId="0" applyFont="1" applyAlignment="1">
      <alignment horizontal="center"/>
    </xf>
    <xf numFmtId="0" fontId="255" fillId="0" borderId="50" xfId="0" applyFont="1" applyBorder="1" applyAlignment="1">
      <alignment horizontal="center" vertical="center" wrapText="1" shrinkToFit="1"/>
    </xf>
    <xf numFmtId="0" fontId="255" fillId="0" borderId="32" xfId="0" applyFont="1" applyBorder="1" applyAlignment="1">
      <alignment horizontal="center" vertical="center" wrapText="1" shrinkToFit="1"/>
    </xf>
    <xf numFmtId="0" fontId="255" fillId="0" borderId="34" xfId="0" applyFont="1" applyBorder="1" applyAlignment="1">
      <alignment horizontal="center" vertical="center" wrapText="1" shrinkToFit="1"/>
    </xf>
    <xf numFmtId="0" fontId="62" fillId="0" borderId="97" xfId="0" applyFont="1" applyBorder="1" applyAlignment="1">
      <alignment horizontal="center"/>
    </xf>
    <xf numFmtId="0" fontId="206" fillId="0" borderId="8" xfId="0" applyFont="1" applyBorder="1"/>
    <xf numFmtId="3" fontId="216" fillId="0" borderId="31" xfId="0" applyNumberFormat="1" applyFont="1" applyBorder="1"/>
    <xf numFmtId="3" fontId="216" fillId="0" borderId="42" xfId="0" applyNumberFormat="1" applyFont="1" applyBorder="1"/>
    <xf numFmtId="0" fontId="62" fillId="0" borderId="46" xfId="0" applyFont="1" applyBorder="1" applyAlignment="1">
      <alignment horizontal="center"/>
    </xf>
    <xf numFmtId="0" fontId="62" fillId="0" borderId="8" xfId="0" applyFont="1" applyBorder="1"/>
    <xf numFmtId="3" fontId="211" fillId="28" borderId="40" xfId="0" applyNumberFormat="1" applyFont="1" applyFill="1" applyBorder="1"/>
    <xf numFmtId="0" fontId="284" fillId="28" borderId="46" xfId="0" applyFont="1" applyFill="1" applyBorder="1" applyAlignment="1">
      <alignment horizontal="center"/>
    </xf>
    <xf numFmtId="0" fontId="284" fillId="28" borderId="8" xfId="0" applyFont="1" applyFill="1" applyBorder="1"/>
    <xf numFmtId="3" fontId="266" fillId="28" borderId="40" xfId="0" applyNumberFormat="1" applyFont="1" applyFill="1" applyBorder="1"/>
    <xf numFmtId="3" fontId="266" fillId="28" borderId="8" xfId="0" applyNumberFormat="1" applyFont="1" applyFill="1" applyBorder="1"/>
    <xf numFmtId="3" fontId="216" fillId="28" borderId="8" xfId="0" applyNumberFormat="1" applyFont="1" applyFill="1" applyBorder="1"/>
    <xf numFmtId="3" fontId="211" fillId="0" borderId="40" xfId="0" applyNumberFormat="1" applyFont="1" applyBorder="1"/>
    <xf numFmtId="0" fontId="285" fillId="0" borderId="8" xfId="0" applyFont="1" applyBorder="1"/>
    <xf numFmtId="0" fontId="259" fillId="0" borderId="8" xfId="0" applyFont="1" applyBorder="1"/>
    <xf numFmtId="3" fontId="217" fillId="0" borderId="8" xfId="0" applyNumberFormat="1" applyFont="1" applyFill="1" applyBorder="1"/>
    <xf numFmtId="3" fontId="208" fillId="28" borderId="8" xfId="0" applyNumberFormat="1" applyFont="1" applyFill="1" applyBorder="1"/>
    <xf numFmtId="3" fontId="273" fillId="0" borderId="8" xfId="0" applyNumberFormat="1" applyFont="1" applyFill="1" applyBorder="1"/>
    <xf numFmtId="0" fontId="62" fillId="0" borderId="8" xfId="0" applyFont="1" applyBorder="1" applyAlignment="1">
      <alignment horizontal="left"/>
    </xf>
    <xf numFmtId="0" fontId="62" fillId="0" borderId="8" xfId="0" applyFont="1" applyBorder="1" applyAlignment="1"/>
    <xf numFmtId="0" fontId="62" fillId="28" borderId="46" xfId="0" applyFont="1" applyFill="1" applyBorder="1" applyAlignment="1">
      <alignment horizontal="center"/>
    </xf>
    <xf numFmtId="0" fontId="62" fillId="28" borderId="8" xfId="0" applyFont="1" applyFill="1" applyBorder="1" applyAlignment="1"/>
    <xf numFmtId="0" fontId="284" fillId="0" borderId="46" xfId="0" applyFont="1" applyBorder="1" applyAlignment="1">
      <alignment horizontal="center"/>
    </xf>
    <xf numFmtId="0" fontId="284" fillId="28" borderId="8" xfId="0" applyFont="1" applyFill="1" applyBorder="1" applyAlignment="1"/>
    <xf numFmtId="3" fontId="316" fillId="41" borderId="8" xfId="0" applyNumberFormat="1" applyFont="1" applyFill="1" applyBorder="1"/>
    <xf numFmtId="3" fontId="208" fillId="40" borderId="8" xfId="0" applyNumberFormat="1" applyFont="1" applyFill="1" applyBorder="1"/>
    <xf numFmtId="0" fontId="259" fillId="0" borderId="46" xfId="0" applyFont="1" applyBorder="1" applyAlignment="1">
      <alignment horizontal="center"/>
    </xf>
    <xf numFmtId="0" fontId="259" fillId="0" borderId="8" xfId="0" applyFont="1" applyBorder="1" applyAlignment="1"/>
    <xf numFmtId="3" fontId="286" fillId="28" borderId="8" xfId="0" applyNumberFormat="1" applyFont="1" applyFill="1" applyBorder="1"/>
    <xf numFmtId="0" fontId="62" fillId="0" borderId="58" xfId="0" applyFont="1" applyBorder="1" applyAlignment="1">
      <alignment horizontal="center"/>
    </xf>
    <xf numFmtId="0" fontId="206" fillId="0" borderId="59" xfId="0" applyFont="1" applyBorder="1"/>
    <xf numFmtId="3" fontId="211" fillId="0" borderId="59" xfId="0" applyNumberFormat="1" applyFont="1" applyFill="1" applyBorder="1"/>
    <xf numFmtId="0" fontId="62" fillId="0" borderId="49" xfId="0" applyFont="1" applyBorder="1" applyAlignment="1">
      <alignment horizontal="center"/>
    </xf>
    <xf numFmtId="0" fontId="62" fillId="0" borderId="28" xfId="0" applyFont="1" applyBorder="1" applyAlignment="1"/>
    <xf numFmtId="3" fontId="211" fillId="0" borderId="28" xfId="0" applyNumberFormat="1" applyFont="1" applyFill="1" applyBorder="1"/>
    <xf numFmtId="3" fontId="211" fillId="0" borderId="98" xfId="0" applyNumberFormat="1" applyFont="1" applyBorder="1"/>
    <xf numFmtId="0" fontId="62" fillId="0" borderId="59" xfId="0" applyFont="1" applyBorder="1" applyAlignment="1"/>
    <xf numFmtId="3" fontId="211" fillId="0" borderId="72" xfId="0" applyNumberFormat="1" applyFont="1" applyBorder="1"/>
    <xf numFmtId="0" fontId="255" fillId="0" borderId="67" xfId="0" applyFont="1" applyBorder="1" applyAlignment="1">
      <alignment horizontal="center" vertical="center" wrapText="1" shrinkToFit="1"/>
    </xf>
    <xf numFmtId="0" fontId="255" fillId="0" borderId="10" xfId="0" applyFont="1" applyBorder="1" applyAlignment="1">
      <alignment horizontal="center" vertical="center" wrapText="1" shrinkToFit="1"/>
    </xf>
    <xf numFmtId="0" fontId="255" fillId="0" borderId="68" xfId="0" applyFont="1" applyBorder="1" applyAlignment="1">
      <alignment horizontal="center" vertical="center" wrapText="1" shrinkToFit="1"/>
    </xf>
    <xf numFmtId="3" fontId="266" fillId="0" borderId="40" xfId="0" applyNumberFormat="1" applyFont="1" applyBorder="1"/>
    <xf numFmtId="0" fontId="284" fillId="28" borderId="58" xfId="0" applyFont="1" applyFill="1" applyBorder="1" applyAlignment="1">
      <alignment horizontal="center"/>
    </xf>
    <xf numFmtId="0" fontId="284" fillId="28" borderId="59" xfId="0" applyFont="1" applyFill="1" applyBorder="1" applyAlignment="1"/>
    <xf numFmtId="3" fontId="266" fillId="28" borderId="59" xfId="0" applyNumberFormat="1" applyFont="1" applyFill="1" applyBorder="1"/>
    <xf numFmtId="0" fontId="62" fillId="0" borderId="31" xfId="0" applyFont="1" applyBorder="1" applyAlignment="1"/>
    <xf numFmtId="3" fontId="211" fillId="0" borderId="31" xfId="0" applyNumberFormat="1" applyFont="1" applyFill="1" applyBorder="1"/>
    <xf numFmtId="3" fontId="211" fillId="0" borderId="47" xfId="0" applyNumberFormat="1" applyFont="1" applyBorder="1"/>
    <xf numFmtId="3" fontId="211" fillId="0" borderId="0" xfId="0" applyNumberFormat="1" applyFont="1" applyFill="1" applyBorder="1"/>
    <xf numFmtId="0" fontId="287" fillId="0" borderId="34" xfId="0" applyFont="1" applyBorder="1" applyAlignment="1">
      <alignment horizontal="center" vertical="center" wrapText="1" shrinkToFit="1"/>
    </xf>
    <xf numFmtId="0" fontId="62" fillId="0" borderId="70" xfId="0" applyFont="1" applyBorder="1" applyAlignment="1">
      <alignment horizontal="center"/>
    </xf>
    <xf numFmtId="0" fontId="206" fillId="0" borderId="22" xfId="0" applyFont="1" applyBorder="1"/>
    <xf numFmtId="3" fontId="216" fillId="0" borderId="22" xfId="0" applyNumberFormat="1" applyFont="1" applyFill="1" applyBorder="1"/>
    <xf numFmtId="3" fontId="288" fillId="0" borderId="71" xfId="0" applyNumberFormat="1" applyFont="1" applyFill="1" applyBorder="1"/>
    <xf numFmtId="3" fontId="269" fillId="0" borderId="40" xfId="0" applyNumberFormat="1" applyFont="1" applyBorder="1"/>
    <xf numFmtId="3" fontId="288" fillId="0" borderId="40" xfId="0" applyNumberFormat="1" applyFont="1" applyFill="1" applyBorder="1"/>
    <xf numFmtId="3" fontId="288" fillId="0" borderId="40" xfId="0" applyNumberFormat="1" applyFont="1" applyBorder="1"/>
    <xf numFmtId="0" fontId="289" fillId="28" borderId="8" xfId="0" applyFont="1" applyFill="1" applyBorder="1" applyAlignment="1"/>
    <xf numFmtId="3" fontId="274" fillId="28" borderId="8" xfId="0" applyNumberFormat="1" applyFont="1" applyFill="1" applyBorder="1"/>
    <xf numFmtId="0" fontId="289" fillId="0" borderId="8" xfId="0" applyFont="1" applyBorder="1" applyAlignment="1"/>
    <xf numFmtId="3" fontId="274" fillId="0" borderId="8" xfId="0" applyNumberFormat="1" applyFont="1" applyFill="1" applyBorder="1"/>
    <xf numFmtId="3" fontId="271" fillId="0" borderId="8" xfId="0" applyNumberFormat="1" applyFont="1" applyBorder="1"/>
    <xf numFmtId="3" fontId="270" fillId="0" borderId="40" xfId="0" applyNumberFormat="1" applyFont="1" applyBorder="1"/>
    <xf numFmtId="0" fontId="290" fillId="0" borderId="8" xfId="0" applyFont="1" applyBorder="1" applyAlignment="1"/>
    <xf numFmtId="0" fontId="274" fillId="28" borderId="8" xfId="0" applyFont="1" applyFill="1" applyBorder="1" applyAlignment="1"/>
    <xf numFmtId="0" fontId="206" fillId="28" borderId="8" xfId="0" applyFont="1" applyFill="1" applyBorder="1"/>
    <xf numFmtId="3" fontId="209" fillId="0" borderId="8" xfId="0" applyNumberFormat="1" applyFont="1" applyFill="1" applyBorder="1"/>
    <xf numFmtId="3" fontId="291" fillId="28" borderId="40" xfId="0" applyNumberFormat="1" applyFont="1" applyFill="1" applyBorder="1"/>
    <xf numFmtId="0" fontId="255" fillId="28" borderId="8" xfId="0" applyFont="1" applyFill="1" applyBorder="1" applyAlignment="1"/>
    <xf numFmtId="3" fontId="288" fillId="28" borderId="40" xfId="0" applyNumberFormat="1" applyFont="1" applyFill="1" applyBorder="1"/>
    <xf numFmtId="3" fontId="316" fillId="0" borderId="8" xfId="0" applyNumberFormat="1" applyFont="1" applyFill="1" applyBorder="1"/>
    <xf numFmtId="0" fontId="255" fillId="28" borderId="46" xfId="0" applyFont="1" applyFill="1" applyBorder="1" applyAlignment="1">
      <alignment horizontal="center"/>
    </xf>
    <xf numFmtId="3" fontId="317" fillId="0" borderId="8" xfId="0" applyNumberFormat="1" applyFont="1" applyFill="1" applyBorder="1"/>
    <xf numFmtId="0" fontId="62" fillId="0" borderId="74" xfId="0" applyFont="1" applyBorder="1" applyAlignment="1">
      <alignment horizontal="center"/>
    </xf>
    <xf numFmtId="0" fontId="255" fillId="0" borderId="35" xfId="0" applyFont="1" applyBorder="1"/>
    <xf numFmtId="3" fontId="317" fillId="0" borderId="35" xfId="0" applyNumberFormat="1" applyFont="1" applyFill="1" applyBorder="1"/>
    <xf numFmtId="3" fontId="288" fillId="28" borderId="36" xfId="0" applyNumberFormat="1" applyFont="1" applyFill="1" applyBorder="1"/>
    <xf numFmtId="0" fontId="205" fillId="0" borderId="29" xfId="0" applyFont="1" applyBorder="1"/>
    <xf numFmtId="0" fontId="206" fillId="0" borderId="29" xfId="0" applyFont="1" applyBorder="1"/>
    <xf numFmtId="3" fontId="211" fillId="0" borderId="29" xfId="0" applyNumberFormat="1" applyFont="1" applyFill="1" applyBorder="1"/>
    <xf numFmtId="3" fontId="211" fillId="0" borderId="29" xfId="0" applyNumberFormat="1" applyFont="1" applyBorder="1"/>
    <xf numFmtId="0" fontId="114" fillId="0" borderId="108" xfId="0" applyFont="1" applyBorder="1" applyAlignment="1">
      <alignment horizontal="center"/>
    </xf>
    <xf numFmtId="0" fontId="206" fillId="28" borderId="2" xfId="0" applyFont="1" applyFill="1" applyBorder="1"/>
    <xf numFmtId="0" fontId="255" fillId="0" borderId="2" xfId="0" applyFont="1" applyBorder="1" applyAlignment="1">
      <alignment horizontal="center" vertical="center" wrapText="1" shrinkToFit="1"/>
    </xf>
    <xf numFmtId="0" fontId="114" fillId="0" borderId="46" xfId="0" applyFont="1" applyBorder="1" applyAlignment="1">
      <alignment horizontal="center"/>
    </xf>
    <xf numFmtId="3" fontId="268" fillId="0" borderId="40" xfId="0" applyNumberFormat="1" applyFont="1" applyBorder="1"/>
    <xf numFmtId="0" fontId="114" fillId="0" borderId="74" xfId="0" applyFont="1" applyBorder="1" applyAlignment="1">
      <alignment horizontal="center"/>
    </xf>
    <xf numFmtId="0" fontId="62" fillId="0" borderId="35" xfId="0" applyFont="1" applyBorder="1" applyAlignment="1"/>
    <xf numFmtId="3" fontId="211" fillId="0" borderId="35" xfId="0" applyNumberFormat="1" applyFont="1" applyFill="1" applyBorder="1"/>
    <xf numFmtId="3" fontId="211" fillId="0" borderId="36" xfId="0" applyNumberFormat="1" applyFont="1" applyBorder="1"/>
    <xf numFmtId="0" fontId="205" fillId="0" borderId="0" xfId="0" applyFont="1" applyAlignment="1"/>
    <xf numFmtId="0" fontId="205" fillId="0" borderId="0" xfId="0" applyFont="1"/>
    <xf numFmtId="3" fontId="62" fillId="0" borderId="0" xfId="0" applyNumberFormat="1" applyFont="1"/>
    <xf numFmtId="3" fontId="255" fillId="0" borderId="0" xfId="0" applyNumberFormat="1" applyFont="1"/>
    <xf numFmtId="0" fontId="292" fillId="0" borderId="0" xfId="0" applyFont="1" applyAlignment="1"/>
    <xf numFmtId="0" fontId="259" fillId="0" borderId="0" xfId="0" applyFont="1"/>
    <xf numFmtId="3" fontId="259" fillId="0" borderId="0" xfId="0" applyNumberFormat="1" applyFont="1"/>
    <xf numFmtId="0" fontId="62" fillId="0" borderId="0" xfId="0" applyFont="1" applyBorder="1" applyAlignment="1">
      <alignment horizontal="center"/>
    </xf>
    <xf numFmtId="0" fontId="62" fillId="0" borderId="0" xfId="0" applyFont="1" applyBorder="1" applyAlignment="1"/>
    <xf numFmtId="0" fontId="261" fillId="0" borderId="0" xfId="0" applyFont="1" applyAlignment="1">
      <alignment horizontal="left"/>
    </xf>
    <xf numFmtId="0" fontId="206" fillId="0" borderId="0" xfId="0" applyFont="1" applyFill="1" applyAlignment="1">
      <alignment horizontal="centerContinuous"/>
    </xf>
    <xf numFmtId="3" fontId="206" fillId="0" borderId="0" xfId="0" applyNumberFormat="1" applyFont="1" applyAlignment="1">
      <alignment horizontal="centerContinuous"/>
    </xf>
    <xf numFmtId="3" fontId="64" fillId="0" borderId="0" xfId="0" applyNumberFormat="1" applyFont="1"/>
    <xf numFmtId="0" fontId="260" fillId="0" borderId="0" xfId="0" applyFont="1" applyAlignment="1">
      <alignment horizontal="left"/>
    </xf>
    <xf numFmtId="0" fontId="64" fillId="0" borderId="0" xfId="0" applyFont="1" applyFill="1" applyAlignment="1">
      <alignment horizontal="centerContinuous"/>
    </xf>
    <xf numFmtId="3" fontId="64" fillId="0" borderId="0" xfId="0" applyNumberFormat="1" applyFont="1" applyAlignment="1">
      <alignment horizontal="centerContinuous"/>
    </xf>
    <xf numFmtId="0" fontId="293" fillId="0" borderId="0" xfId="0" applyFont="1" applyAlignment="1">
      <alignment horizontal="centerContinuous"/>
    </xf>
    <xf numFmtId="3" fontId="64" fillId="0" borderId="0" xfId="0" applyNumberFormat="1" applyFont="1" applyAlignment="1">
      <alignment horizontal="left"/>
    </xf>
    <xf numFmtId="0" fontId="295" fillId="0" borderId="0" xfId="0" applyFont="1" applyAlignment="1">
      <alignment horizontal="centerContinuous"/>
    </xf>
    <xf numFmtId="0" fontId="205" fillId="0" borderId="0" xfId="0" applyFont="1" applyAlignment="1">
      <alignment horizontal="left"/>
    </xf>
    <xf numFmtId="3" fontId="296" fillId="0" borderId="0" xfId="0" applyNumberFormat="1" applyFont="1"/>
    <xf numFmtId="0" fontId="205" fillId="28" borderId="82" xfId="0" applyNumberFormat="1" applyFont="1" applyFill="1" applyBorder="1" applyAlignment="1">
      <alignment horizontal="centerContinuous"/>
    </xf>
    <xf numFmtId="3" fontId="114" fillId="28" borderId="84" xfId="0" applyNumberFormat="1" applyFont="1" applyFill="1" applyBorder="1" applyAlignment="1">
      <alignment horizontal="center"/>
    </xf>
    <xf numFmtId="3" fontId="205" fillId="28" borderId="84" xfId="0" applyNumberFormat="1" applyFont="1" applyFill="1" applyBorder="1" applyAlignment="1">
      <alignment horizontal="center"/>
    </xf>
    <xf numFmtId="0" fontId="64" fillId="28" borderId="67" xfId="0" applyFont="1" applyFill="1" applyBorder="1"/>
    <xf numFmtId="3" fontId="114" fillId="28" borderId="10" xfId="0" applyNumberFormat="1" applyFont="1" applyFill="1" applyBorder="1" applyAlignment="1">
      <alignment horizontal="center"/>
    </xf>
    <xf numFmtId="3" fontId="205" fillId="28" borderId="10" xfId="0" applyNumberFormat="1" applyFont="1" applyFill="1" applyBorder="1" applyAlignment="1">
      <alignment horizontal="center"/>
    </xf>
    <xf numFmtId="3" fontId="205" fillId="28" borderId="3" xfId="0" applyNumberFormat="1" applyFont="1" applyFill="1" applyBorder="1" applyAlignment="1">
      <alignment horizontal="center"/>
    </xf>
    <xf numFmtId="3" fontId="205" fillId="28" borderId="5" xfId="0" applyNumberFormat="1" applyFont="1" applyFill="1" applyBorder="1" applyAlignment="1">
      <alignment horizontal="centerContinuous"/>
    </xf>
    <xf numFmtId="3" fontId="205" fillId="28" borderId="110" xfId="0" applyNumberFormat="1" applyFont="1" applyFill="1" applyBorder="1" applyAlignment="1">
      <alignment horizontal="centerContinuous"/>
    </xf>
    <xf numFmtId="0" fontId="62" fillId="28" borderId="4" xfId="0" applyFont="1" applyFill="1" applyBorder="1" applyAlignment="1">
      <alignment horizontal="center"/>
    </xf>
    <xf numFmtId="3" fontId="62" fillId="28" borderId="3" xfId="0" applyNumberFormat="1" applyFont="1" applyFill="1" applyBorder="1" applyAlignment="1">
      <alignment horizontal="center"/>
    </xf>
    <xf numFmtId="3" fontId="62" fillId="28" borderId="111" xfId="0" applyNumberFormat="1" applyFont="1" applyFill="1" applyBorder="1" applyAlignment="1">
      <alignment horizontal="center"/>
    </xf>
    <xf numFmtId="0" fontId="62" fillId="28" borderId="8" xfId="466" applyFont="1" applyFill="1" applyBorder="1" applyAlignment="1" applyProtection="1">
      <alignment horizontal="justify" vertical="center" wrapText="1"/>
    </xf>
    <xf numFmtId="3" fontId="100" fillId="0" borderId="31" xfId="0" applyNumberFormat="1" applyFont="1" applyBorder="1" applyAlignment="1">
      <alignment horizontal="center"/>
    </xf>
    <xf numFmtId="3" fontId="100" fillId="0" borderId="31" xfId="0" applyNumberFormat="1" applyFont="1" applyBorder="1"/>
    <xf numFmtId="3" fontId="267" fillId="0" borderId="31" xfId="0" applyNumberFormat="1" applyFont="1" applyBorder="1"/>
    <xf numFmtId="3" fontId="267" fillId="0" borderId="47" xfId="0" applyNumberFormat="1" applyFont="1" applyBorder="1"/>
    <xf numFmtId="3" fontId="100" fillId="0" borderId="8" xfId="0" applyNumberFormat="1" applyFont="1" applyBorder="1" applyAlignment="1">
      <alignment horizontal="center"/>
    </xf>
    <xf numFmtId="3" fontId="267" fillId="0" borderId="8" xfId="0" applyNumberFormat="1" applyFont="1" applyBorder="1"/>
    <xf numFmtId="3" fontId="267" fillId="0" borderId="40" xfId="0" applyNumberFormat="1" applyFont="1" applyBorder="1"/>
    <xf numFmtId="0" fontId="255" fillId="28" borderId="8" xfId="466" applyFont="1" applyFill="1" applyBorder="1" applyAlignment="1" applyProtection="1">
      <alignment horizontal="justify" vertical="center" wrapText="1"/>
    </xf>
    <xf numFmtId="3" fontId="261" fillId="0" borderId="8" xfId="0" applyNumberFormat="1" applyFont="1" applyBorder="1" applyAlignment="1">
      <alignment horizontal="center"/>
    </xf>
    <xf numFmtId="0" fontId="259" fillId="28" borderId="8" xfId="466" applyFont="1" applyFill="1" applyBorder="1" applyAlignment="1" applyProtection="1">
      <alignment horizontal="justify" vertical="center" wrapText="1"/>
    </xf>
    <xf numFmtId="3" fontId="267" fillId="0" borderId="8" xfId="0" applyNumberFormat="1" applyFont="1" applyBorder="1" applyAlignment="1">
      <alignment horizontal="center"/>
    </xf>
    <xf numFmtId="3" fontId="270" fillId="0" borderId="8" xfId="0" applyNumberFormat="1" applyFont="1" applyBorder="1" applyAlignment="1">
      <alignment horizontal="center"/>
    </xf>
    <xf numFmtId="3" fontId="270" fillId="0" borderId="8" xfId="0" applyNumberFormat="1" applyFont="1" applyBorder="1"/>
    <xf numFmtId="165" fontId="261" fillId="0" borderId="8" xfId="0" applyNumberFormat="1" applyFont="1" applyBorder="1"/>
    <xf numFmtId="3" fontId="297" fillId="0" borderId="40" xfId="0" applyNumberFormat="1" applyFont="1" applyBorder="1"/>
    <xf numFmtId="3" fontId="267" fillId="0" borderId="38" xfId="0" applyNumberFormat="1" applyFont="1" applyBorder="1"/>
    <xf numFmtId="165" fontId="261" fillId="0" borderId="40" xfId="0" applyNumberFormat="1" applyFont="1" applyBorder="1"/>
    <xf numFmtId="165" fontId="297" fillId="0" borderId="8" xfId="0" applyNumberFormat="1" applyFont="1" applyBorder="1"/>
    <xf numFmtId="0" fontId="255" fillId="28" borderId="8" xfId="466" applyFont="1" applyFill="1" applyBorder="1" applyAlignment="1" applyProtection="1">
      <alignment vertical="center" wrapText="1"/>
    </xf>
    <xf numFmtId="165" fontId="261" fillId="0" borderId="8" xfId="0" applyNumberFormat="1" applyFont="1" applyBorder="1" applyAlignment="1">
      <alignment horizontal="right"/>
    </xf>
    <xf numFmtId="0" fontId="255" fillId="28" borderId="46" xfId="0" applyFont="1" applyFill="1" applyBorder="1"/>
    <xf numFmtId="0" fontId="114" fillId="0" borderId="103" xfId="0" applyFont="1" applyBorder="1"/>
    <xf numFmtId="3" fontId="100" fillId="0" borderId="100" xfId="0" applyNumberFormat="1" applyFont="1" applyBorder="1" applyAlignment="1">
      <alignment horizontal="left"/>
    </xf>
    <xf numFmtId="3" fontId="100" fillId="0" borderId="100" xfId="0" applyNumberFormat="1" applyFont="1" applyBorder="1" applyAlignment="1">
      <alignment horizontal="centerContinuous"/>
    </xf>
    <xf numFmtId="3" fontId="64" fillId="0" borderId="100" xfId="0" applyNumberFormat="1" applyFont="1" applyBorder="1" applyAlignment="1">
      <alignment horizontal="right"/>
    </xf>
    <xf numFmtId="3" fontId="62" fillId="0" borderId="100" xfId="0" applyNumberFormat="1" applyFont="1" applyBorder="1" applyAlignment="1">
      <alignment horizontal="right"/>
    </xf>
    <xf numFmtId="3" fontId="62" fillId="0" borderId="107" xfId="0" applyNumberFormat="1" applyFont="1" applyBorder="1" applyAlignment="1">
      <alignment horizontal="right"/>
    </xf>
    <xf numFmtId="0" fontId="281" fillId="0" borderId="0" xfId="0" applyFont="1"/>
    <xf numFmtId="0" fontId="64" fillId="0" borderId="0" xfId="0" applyFont="1" applyAlignment="1">
      <alignment horizontal="left"/>
    </xf>
    <xf numFmtId="165" fontId="211" fillId="0" borderId="0" xfId="0" applyNumberFormat="1" applyFont="1"/>
    <xf numFmtId="0" fontId="216" fillId="0" borderId="0" xfId="0" applyFont="1" applyAlignment="1">
      <alignment horizontal="center"/>
    </xf>
    <xf numFmtId="3" fontId="212" fillId="0" borderId="72" xfId="0" applyNumberFormat="1" applyFont="1" applyFill="1" applyBorder="1"/>
    <xf numFmtId="3" fontId="215" fillId="0" borderId="10" xfId="0" applyNumberFormat="1" applyFont="1" applyBorder="1"/>
    <xf numFmtId="3" fontId="251" fillId="0" borderId="3" xfId="0" applyNumberFormat="1" applyFont="1" applyBorder="1"/>
    <xf numFmtId="3" fontId="251" fillId="0" borderId="68" xfId="0" applyNumberFormat="1" applyFont="1" applyBorder="1" applyAlignment="1">
      <alignment horizontal="right"/>
    </xf>
    <xf numFmtId="3" fontId="217" fillId="0" borderId="8" xfId="0" applyNumberFormat="1" applyFont="1" applyBorder="1"/>
    <xf numFmtId="3" fontId="214" fillId="0" borderId="72" xfId="0" applyNumberFormat="1" applyFont="1" applyBorder="1"/>
    <xf numFmtId="0" fontId="15" fillId="0" borderId="0" xfId="0" applyFont="1" applyAlignment="1">
      <alignment horizontal="center"/>
    </xf>
    <xf numFmtId="38" fontId="45" fillId="0" borderId="48" xfId="0" applyNumberFormat="1" applyFont="1" applyBorder="1" applyAlignment="1">
      <alignment horizontal="left" vertical="center" wrapText="1" shrinkToFit="1"/>
    </xf>
    <xf numFmtId="38" fontId="45" fillId="0" borderId="53" xfId="0" applyNumberFormat="1" applyFont="1" applyBorder="1" applyAlignment="1">
      <alignment horizontal="left" vertical="center" wrapText="1" shrinkToFit="1"/>
    </xf>
    <xf numFmtId="0" fontId="28" fillId="0" borderId="79" xfId="0" applyFont="1" applyBorder="1" applyAlignment="1">
      <alignment horizontal="center" vertical="center"/>
    </xf>
    <xf numFmtId="0" fontId="28" fillId="0" borderId="80" xfId="0" applyFont="1" applyBorder="1" applyAlignment="1">
      <alignment horizontal="center" vertical="center"/>
    </xf>
    <xf numFmtId="0" fontId="100" fillId="0" borderId="0" xfId="0" applyFont="1" applyAlignment="1">
      <alignment horizontal="right"/>
    </xf>
    <xf numFmtId="0" fontId="257" fillId="0" borderId="0" xfId="0" applyFont="1" applyAlignment="1">
      <alignment horizontal="center"/>
    </xf>
    <xf numFmtId="0" fontId="258" fillId="0" borderId="0" xfId="0" applyNumberFormat="1" applyFont="1" applyBorder="1" applyAlignment="1">
      <alignment horizontal="center"/>
    </xf>
    <xf numFmtId="0" fontId="258" fillId="0" borderId="0" xfId="0" applyFont="1" applyBorder="1" applyAlignment="1">
      <alignment horizontal="center"/>
    </xf>
    <xf numFmtId="0" fontId="259" fillId="0" borderId="83" xfId="0" applyNumberFormat="1" applyFont="1" applyBorder="1" applyAlignment="1">
      <alignment horizontal="right"/>
    </xf>
    <xf numFmtId="0" fontId="259" fillId="0" borderId="83" xfId="0" applyFont="1" applyBorder="1" applyAlignment="1">
      <alignment horizontal="right"/>
    </xf>
    <xf numFmtId="0" fontId="53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28" fillId="0" borderId="76" xfId="0" applyFont="1" applyBorder="1" applyAlignment="1">
      <alignment horizontal="center" vertical="center"/>
    </xf>
    <xf numFmtId="0" fontId="28" fillId="0" borderId="77" xfId="0" applyFont="1" applyBorder="1" applyAlignment="1">
      <alignment horizontal="center" vertical="center"/>
    </xf>
    <xf numFmtId="0" fontId="28" fillId="0" borderId="78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38" fontId="45" fillId="28" borderId="55" xfId="0" applyNumberFormat="1" applyFont="1" applyFill="1" applyBorder="1" applyAlignment="1">
      <alignment horizontal="left" vertical="center" wrapText="1" shrinkToFit="1"/>
    </xf>
    <xf numFmtId="38" fontId="45" fillId="28" borderId="56" xfId="0" applyNumberFormat="1" applyFont="1" applyFill="1" applyBorder="1" applyAlignment="1">
      <alignment horizontal="left" vertical="center" wrapText="1" shrinkToFit="1"/>
    </xf>
    <xf numFmtId="38" fontId="45" fillId="28" borderId="14" xfId="0" applyNumberFormat="1" applyFont="1" applyFill="1" applyBorder="1" applyAlignment="1">
      <alignment horizontal="left" vertical="center" wrapText="1" shrinkToFit="1"/>
    </xf>
    <xf numFmtId="38" fontId="45" fillId="28" borderId="81" xfId="0" applyNumberFormat="1" applyFont="1" applyFill="1" applyBorder="1" applyAlignment="1">
      <alignment horizontal="left" vertical="center" wrapText="1" shrinkToFit="1"/>
    </xf>
    <xf numFmtId="38" fontId="45" fillId="28" borderId="15" xfId="0" applyNumberFormat="1" applyFont="1" applyFill="1" applyBorder="1" applyAlignment="1">
      <alignment horizontal="left" vertical="center" wrapText="1" shrinkToFit="1"/>
    </xf>
    <xf numFmtId="38" fontId="45" fillId="28" borderId="52" xfId="0" applyNumberFormat="1" applyFont="1" applyFill="1" applyBorder="1" applyAlignment="1">
      <alignment horizontal="left" vertical="center" wrapText="1" shrinkToFit="1"/>
    </xf>
    <xf numFmtId="0" fontId="216" fillId="0" borderId="50" xfId="0" applyNumberFormat="1" applyFont="1" applyFill="1" applyBorder="1" applyAlignment="1">
      <alignment horizontal="center"/>
    </xf>
    <xf numFmtId="0" fontId="216" fillId="0" borderId="32" xfId="0" applyFont="1" applyFill="1" applyBorder="1" applyAlignment="1">
      <alignment horizontal="center"/>
    </xf>
    <xf numFmtId="0" fontId="255" fillId="0" borderId="104" xfId="0" applyFont="1" applyFill="1" applyBorder="1" applyAlignment="1"/>
    <xf numFmtId="0" fontId="43" fillId="0" borderId="0" xfId="0" applyFont="1" applyAlignment="1">
      <alignment horizontal="left"/>
    </xf>
    <xf numFmtId="0" fontId="55" fillId="0" borderId="0" xfId="0" applyFont="1" applyAlignment="1">
      <alignment horizontal="center"/>
    </xf>
    <xf numFmtId="0" fontId="313" fillId="0" borderId="0" xfId="0" applyFont="1" applyAlignment="1">
      <alignment horizontal="left"/>
    </xf>
    <xf numFmtId="0" fontId="276" fillId="0" borderId="0" xfId="0" applyFont="1" applyBorder="1" applyAlignment="1">
      <alignment horizontal="center"/>
    </xf>
    <xf numFmtId="0" fontId="205" fillId="0" borderId="0" xfId="0" applyFont="1" applyBorder="1" applyAlignment="1">
      <alignment horizontal="center"/>
    </xf>
    <xf numFmtId="0" fontId="211" fillId="0" borderId="0" xfId="0" applyFont="1" applyBorder="1" applyAlignment="1">
      <alignment horizontal="center"/>
    </xf>
    <xf numFmtId="0" fontId="114" fillId="0" borderId="0" xfId="0" applyFont="1" applyAlignment="1">
      <alignment horizontal="center"/>
    </xf>
    <xf numFmtId="3" fontId="205" fillId="28" borderId="79" xfId="0" applyNumberFormat="1" applyFont="1" applyFill="1" applyBorder="1" applyAlignment="1">
      <alignment horizontal="center"/>
    </xf>
    <xf numFmtId="3" fontId="205" fillId="28" borderId="78" xfId="0" applyNumberFormat="1" applyFont="1" applyFill="1" applyBorder="1" applyAlignment="1">
      <alignment horizontal="center"/>
    </xf>
    <xf numFmtId="0" fontId="205" fillId="0" borderId="0" xfId="0" applyFont="1" applyAlignment="1">
      <alignment horizontal="center"/>
    </xf>
    <xf numFmtId="3" fontId="296" fillId="0" borderId="0" xfId="0" applyNumberFormat="1" applyFont="1" applyAlignment="1">
      <alignment horizontal="right"/>
    </xf>
    <xf numFmtId="0" fontId="294" fillId="0" borderId="0" xfId="0" applyFont="1" applyAlignment="1">
      <alignment horizontal="center"/>
    </xf>
    <xf numFmtId="0" fontId="206" fillId="28" borderId="34" xfId="0" applyFont="1" applyFill="1" applyBorder="1" applyAlignment="1">
      <alignment horizontal="center"/>
    </xf>
    <xf numFmtId="0" fontId="206" fillId="28" borderId="109" xfId="0" applyFont="1" applyFill="1" applyBorder="1" applyAlignment="1">
      <alignment horizontal="center"/>
    </xf>
    <xf numFmtId="0" fontId="281" fillId="0" borderId="0" xfId="0" applyNumberFormat="1" applyFont="1" applyAlignment="1">
      <alignment horizontal="center"/>
    </xf>
    <xf numFmtId="0" fontId="282" fillId="0" borderId="0" xfId="0" applyFont="1" applyAlignment="1">
      <alignment horizontal="center"/>
    </xf>
    <xf numFmtId="0" fontId="283" fillId="0" borderId="0" xfId="0" applyNumberFormat="1" applyFont="1" applyAlignment="1">
      <alignment horizontal="center"/>
    </xf>
    <xf numFmtId="0" fontId="283" fillId="0" borderId="0" xfId="0" applyFont="1" applyAlignment="1">
      <alignment horizontal="center"/>
    </xf>
    <xf numFmtId="0" fontId="64" fillId="0" borderId="0" xfId="0" applyFont="1" applyAlignment="1">
      <alignment horizontal="center"/>
    </xf>
    <xf numFmtId="0" fontId="292" fillId="0" borderId="0" xfId="0" applyFont="1" applyAlignment="1">
      <alignment horizontal="left"/>
    </xf>
    <xf numFmtId="3" fontId="62" fillId="0" borderId="0" xfId="0" applyNumberFormat="1" applyFont="1" applyAlignment="1">
      <alignment horizontal="center"/>
    </xf>
    <xf numFmtId="3" fontId="206" fillId="0" borderId="84" xfId="0" applyNumberFormat="1" applyFont="1" applyFill="1" applyBorder="1" applyAlignment="1">
      <alignment horizontal="center" vertical="center" wrapText="1"/>
    </xf>
    <xf numFmtId="3" fontId="114" fillId="0" borderId="10" xfId="0" applyNumberFormat="1" applyFont="1" applyBorder="1" applyAlignment="1">
      <alignment horizontal="center" vertical="center" wrapText="1"/>
    </xf>
    <xf numFmtId="3" fontId="206" fillId="0" borderId="85" xfId="0" applyNumberFormat="1" applyFont="1" applyFill="1" applyBorder="1" applyAlignment="1">
      <alignment horizontal="center" vertical="center" wrapText="1"/>
    </xf>
    <xf numFmtId="3" fontId="114" fillId="0" borderId="68" xfId="0" applyNumberFormat="1" applyFont="1" applyBorder="1" applyAlignment="1">
      <alignment horizontal="center" vertical="center" wrapText="1"/>
    </xf>
    <xf numFmtId="3" fontId="206" fillId="0" borderId="82" xfId="0" applyNumberFormat="1" applyFont="1" applyFill="1" applyBorder="1" applyAlignment="1">
      <alignment horizontal="center" vertical="center" wrapText="1"/>
    </xf>
    <xf numFmtId="0" fontId="114" fillId="0" borderId="67" xfId="0" applyFont="1" applyBorder="1" applyAlignment="1">
      <alignment horizontal="center" vertical="center" wrapText="1"/>
    </xf>
    <xf numFmtId="3" fontId="223" fillId="0" borderId="0" xfId="0" applyNumberFormat="1" applyFont="1" applyFill="1" applyAlignment="1">
      <alignment horizontal="center"/>
    </xf>
    <xf numFmtId="3" fontId="224" fillId="0" borderId="0" xfId="0" applyNumberFormat="1" applyFont="1" applyFill="1" applyAlignment="1">
      <alignment horizontal="center"/>
    </xf>
    <xf numFmtId="3" fontId="205" fillId="0" borderId="83" xfId="0" applyNumberFormat="1" applyFont="1" applyBorder="1" applyAlignment="1">
      <alignment horizontal="left" vertical="center"/>
    </xf>
    <xf numFmtId="3" fontId="214" fillId="0" borderId="0" xfId="0" applyNumberFormat="1" applyFont="1" applyAlignment="1">
      <alignment horizontal="right"/>
    </xf>
    <xf numFmtId="3" fontId="215" fillId="0" borderId="0" xfId="0" applyNumberFormat="1" applyFont="1" applyAlignment="1">
      <alignment horizontal="center"/>
    </xf>
    <xf numFmtId="3" fontId="215" fillId="0" borderId="0" xfId="0" applyNumberFormat="1" applyFont="1" applyFill="1" applyAlignment="1">
      <alignment horizontal="right"/>
    </xf>
    <xf numFmtId="3" fontId="212" fillId="0" borderId="0" xfId="0" applyNumberFormat="1" applyFont="1" applyAlignment="1">
      <alignment horizontal="right"/>
    </xf>
    <xf numFmtId="3" fontId="212" fillId="0" borderId="0" xfId="0" applyNumberFormat="1" applyFont="1" applyAlignment="1">
      <alignment horizontal="center"/>
    </xf>
    <xf numFmtId="3" fontId="240" fillId="0" borderId="0" xfId="0" applyNumberFormat="1" applyFont="1" applyAlignment="1">
      <alignment horizontal="center"/>
    </xf>
    <xf numFmtId="3" fontId="214" fillId="0" borderId="85" xfId="0" applyNumberFormat="1" applyFont="1" applyFill="1" applyBorder="1" applyAlignment="1">
      <alignment horizontal="center" vertical="center" wrapText="1"/>
    </xf>
    <xf numFmtId="0" fontId="214" fillId="0" borderId="68" xfId="0" applyFont="1" applyBorder="1" applyAlignment="1">
      <alignment horizontal="center" vertical="center" wrapText="1"/>
    </xf>
    <xf numFmtId="3" fontId="241" fillId="0" borderId="0" xfId="0" applyNumberFormat="1" applyFont="1" applyAlignment="1">
      <alignment horizontal="center"/>
    </xf>
    <xf numFmtId="3" fontId="241" fillId="0" borderId="0" xfId="0" applyNumberFormat="1" applyFont="1" applyFill="1" applyAlignment="1">
      <alignment horizontal="center"/>
    </xf>
    <xf numFmtId="3" fontId="229" fillId="0" borderId="83" xfId="0" applyNumberFormat="1" applyFont="1" applyBorder="1" applyAlignment="1">
      <alignment horizontal="left" vertical="center"/>
    </xf>
    <xf numFmtId="3" fontId="214" fillId="0" borderId="82" xfId="0" applyNumberFormat="1" applyFont="1" applyFill="1" applyBorder="1" applyAlignment="1">
      <alignment horizontal="center" vertical="center" wrapText="1"/>
    </xf>
    <xf numFmtId="0" fontId="214" fillId="0" borderId="67" xfId="0" applyFont="1" applyBorder="1" applyAlignment="1">
      <alignment horizontal="center" vertical="center" wrapText="1"/>
    </xf>
    <xf numFmtId="3" fontId="214" fillId="0" borderId="84" xfId="0" applyNumberFormat="1" applyFont="1" applyFill="1" applyBorder="1" applyAlignment="1">
      <alignment horizontal="center" vertical="center" wrapText="1"/>
    </xf>
    <xf numFmtId="3" fontId="214" fillId="0" borderId="10" xfId="0" applyNumberFormat="1" applyFont="1" applyBorder="1" applyAlignment="1">
      <alignment horizontal="center" vertical="center" wrapText="1"/>
    </xf>
    <xf numFmtId="0" fontId="214" fillId="0" borderId="10" xfId="0" applyFont="1" applyBorder="1" applyAlignment="1">
      <alignment horizontal="center" vertical="center" wrapText="1"/>
    </xf>
    <xf numFmtId="0" fontId="214" fillId="0" borderId="10" xfId="0" applyNumberFormat="1" applyFont="1" applyBorder="1" applyAlignment="1">
      <alignment horizontal="center" vertical="center" wrapText="1"/>
    </xf>
    <xf numFmtId="3" fontId="228" fillId="0" borderId="84" xfId="0" applyNumberFormat="1" applyFont="1" applyFill="1" applyBorder="1" applyAlignment="1">
      <alignment horizontal="center" vertical="center" wrapText="1"/>
    </xf>
    <xf numFmtId="0" fontId="228" fillId="0" borderId="10" xfId="0" applyFont="1" applyBorder="1" applyAlignment="1">
      <alignment horizontal="center" vertical="center" wrapText="1"/>
    </xf>
    <xf numFmtId="3" fontId="240" fillId="0" borderId="0" xfId="0" applyNumberFormat="1" applyFont="1" applyAlignment="1">
      <alignment horizontal="right"/>
    </xf>
    <xf numFmtId="3" fontId="247" fillId="0" borderId="0" xfId="0" applyNumberFormat="1" applyFont="1" applyBorder="1" applyAlignment="1">
      <alignment horizontal="center"/>
    </xf>
    <xf numFmtId="3" fontId="239" fillId="0" borderId="0" xfId="0" applyNumberFormat="1" applyFont="1" applyBorder="1" applyAlignment="1">
      <alignment horizontal="left" vertical="center"/>
    </xf>
    <xf numFmtId="3" fontId="214" fillId="0" borderId="0" xfId="0" applyNumberFormat="1" applyFont="1" applyBorder="1" applyAlignment="1">
      <alignment horizontal="center"/>
    </xf>
    <xf numFmtId="3" fontId="230" fillId="0" borderId="0" xfId="0" applyNumberFormat="1" applyFont="1" applyAlignment="1">
      <alignment horizontal="right"/>
    </xf>
    <xf numFmtId="3" fontId="242" fillId="0" borderId="0" xfId="0" applyNumberFormat="1" applyFont="1" applyBorder="1" applyAlignment="1">
      <alignment horizontal="center"/>
    </xf>
    <xf numFmtId="3" fontId="230" fillId="0" borderId="0" xfId="0" applyNumberFormat="1" applyFont="1" applyFill="1" applyAlignment="1">
      <alignment horizontal="right"/>
    </xf>
    <xf numFmtId="3" fontId="230" fillId="0" borderId="28" xfId="0" applyNumberFormat="1" applyFont="1" applyBorder="1" applyAlignment="1">
      <alignment horizontal="right"/>
    </xf>
    <xf numFmtId="3" fontId="230" fillId="0" borderId="8" xfId="0" applyNumberFormat="1" applyFont="1" applyBorder="1" applyAlignment="1">
      <alignment horizontal="right"/>
    </xf>
    <xf numFmtId="0" fontId="214" fillId="0" borderId="10" xfId="0" applyFont="1" applyFill="1" applyBorder="1" applyAlignment="1">
      <alignment horizontal="center" vertical="center" wrapText="1"/>
    </xf>
    <xf numFmtId="3" fontId="242" fillId="0" borderId="8" xfId="0" applyNumberFormat="1" applyFont="1" applyBorder="1" applyAlignment="1">
      <alignment horizontal="center"/>
    </xf>
    <xf numFmtId="3" fontId="225" fillId="0" borderId="8" xfId="0" applyNumberFormat="1" applyFont="1" applyBorder="1" applyAlignment="1">
      <alignment horizontal="center"/>
    </xf>
    <xf numFmtId="3" fontId="213" fillId="0" borderId="8" xfId="0" applyNumberFormat="1" applyFont="1" applyBorder="1" applyAlignment="1">
      <alignment horizontal="center"/>
    </xf>
    <xf numFmtId="3" fontId="252" fillId="0" borderId="8" xfId="0" applyNumberFormat="1" applyFont="1" applyBorder="1" applyAlignment="1">
      <alignment horizontal="right"/>
    </xf>
    <xf numFmtId="3" fontId="226" fillId="0" borderId="8" xfId="0" applyNumberFormat="1" applyFont="1" applyBorder="1" applyAlignment="1">
      <alignment horizontal="center"/>
    </xf>
    <xf numFmtId="3" fontId="225" fillId="0" borderId="48" xfId="0" applyNumberFormat="1" applyFont="1" applyBorder="1" applyAlignment="1">
      <alignment horizontal="center"/>
    </xf>
    <xf numFmtId="3" fontId="225" fillId="0" borderId="38" xfId="0" applyNumberFormat="1" applyFont="1" applyBorder="1" applyAlignment="1">
      <alignment horizontal="center"/>
    </xf>
    <xf numFmtId="3" fontId="218" fillId="0" borderId="8" xfId="0" applyNumberFormat="1" applyFont="1" applyBorder="1" applyAlignment="1">
      <alignment horizontal="center"/>
    </xf>
    <xf numFmtId="3" fontId="213" fillId="0" borderId="48" xfId="0" applyNumberFormat="1" applyFont="1" applyBorder="1" applyAlignment="1">
      <alignment horizontal="center"/>
    </xf>
    <xf numFmtId="3" fontId="213" fillId="0" borderId="38" xfId="0" applyNumberFormat="1" applyFont="1" applyBorder="1" applyAlignment="1">
      <alignment horizontal="center"/>
    </xf>
    <xf numFmtId="3" fontId="230" fillId="0" borderId="8" xfId="0" applyNumberFormat="1" applyFont="1" applyBorder="1" applyAlignment="1">
      <alignment horizontal="center"/>
    </xf>
    <xf numFmtId="3" fontId="230" fillId="0" borderId="48" xfId="0" applyNumberFormat="1" applyFont="1" applyFill="1" applyBorder="1" applyAlignment="1">
      <alignment horizontal="right"/>
    </xf>
    <xf numFmtId="3" fontId="230" fillId="0" borderId="38" xfId="0" applyNumberFormat="1" applyFont="1" applyFill="1" applyBorder="1" applyAlignment="1">
      <alignment horizontal="right"/>
    </xf>
    <xf numFmtId="3" fontId="252" fillId="0" borderId="48" xfId="0" applyNumberFormat="1" applyFont="1" applyBorder="1" applyAlignment="1">
      <alignment horizontal="left"/>
    </xf>
    <xf numFmtId="3" fontId="252" fillId="0" borderId="39" xfId="0" applyNumberFormat="1" applyFont="1" applyBorder="1" applyAlignment="1">
      <alignment horizontal="left"/>
    </xf>
    <xf numFmtId="3" fontId="252" fillId="0" borderId="38" xfId="0" applyNumberFormat="1" applyFont="1" applyBorder="1" applyAlignment="1">
      <alignment horizontal="left"/>
    </xf>
    <xf numFmtId="3" fontId="242" fillId="0" borderId="48" xfId="0" applyNumberFormat="1" applyFont="1" applyBorder="1" applyAlignment="1">
      <alignment horizontal="left" vertical="center"/>
    </xf>
    <xf numFmtId="3" fontId="242" fillId="0" borderId="39" xfId="0" applyNumberFormat="1" applyFont="1" applyBorder="1" applyAlignment="1">
      <alignment horizontal="left" vertical="center"/>
    </xf>
    <xf numFmtId="3" fontId="242" fillId="0" borderId="38" xfId="0" applyNumberFormat="1" applyFont="1" applyBorder="1" applyAlignment="1">
      <alignment horizontal="left" vertical="center"/>
    </xf>
    <xf numFmtId="3" fontId="230" fillId="0" borderId="8" xfId="0" applyNumberFormat="1" applyFont="1" applyFill="1" applyBorder="1" applyAlignment="1">
      <alignment horizontal="right"/>
    </xf>
    <xf numFmtId="3" fontId="218" fillId="0" borderId="0" xfId="0" applyNumberFormat="1" applyFont="1" applyAlignment="1">
      <alignment horizontal="left"/>
    </xf>
    <xf numFmtId="3" fontId="213" fillId="0" borderId="0" xfId="0" applyNumberFormat="1" applyFont="1" applyFill="1" applyAlignment="1">
      <alignment horizontal="center"/>
    </xf>
    <xf numFmtId="3" fontId="225" fillId="0" borderId="0" xfId="0" applyNumberFormat="1" applyFont="1" applyFill="1" applyAlignment="1">
      <alignment horizontal="center"/>
    </xf>
    <xf numFmtId="3" fontId="235" fillId="0" borderId="0" xfId="0" applyNumberFormat="1" applyFont="1" applyAlignment="1">
      <alignment horizontal="right"/>
    </xf>
    <xf numFmtId="3" fontId="213" fillId="0" borderId="0" xfId="0" applyNumberFormat="1" applyFont="1" applyAlignment="1">
      <alignment horizontal="center"/>
    </xf>
    <xf numFmtId="3" fontId="250" fillId="0" borderId="86" xfId="0" applyNumberFormat="1" applyFont="1" applyBorder="1" applyAlignment="1">
      <alignment horizontal="center" wrapText="1"/>
    </xf>
    <xf numFmtId="3" fontId="250" fillId="0" borderId="12" xfId="0" applyNumberFormat="1" applyFont="1" applyBorder="1" applyAlignment="1">
      <alignment horizontal="center" wrapText="1"/>
    </xf>
    <xf numFmtId="3" fontId="250" fillId="0" borderId="87" xfId="0" applyNumberFormat="1" applyFont="1" applyBorder="1" applyAlignment="1">
      <alignment horizontal="center" wrapText="1"/>
    </xf>
    <xf numFmtId="3" fontId="250" fillId="0" borderId="88" xfId="0" applyNumberFormat="1" applyFont="1" applyBorder="1" applyAlignment="1">
      <alignment horizontal="center" wrapText="1"/>
    </xf>
    <xf numFmtId="3" fontId="250" fillId="0" borderId="5" xfId="0" applyNumberFormat="1" applyFont="1" applyBorder="1" applyAlignment="1">
      <alignment horizontal="center" wrapText="1"/>
    </xf>
    <xf numFmtId="3" fontId="250" fillId="0" borderId="89" xfId="0" applyNumberFormat="1" applyFont="1" applyBorder="1" applyAlignment="1">
      <alignment horizontal="center" wrapText="1"/>
    </xf>
    <xf numFmtId="3" fontId="250" fillId="0" borderId="86" xfId="0" applyNumberFormat="1" applyFont="1" applyBorder="1" applyAlignment="1">
      <alignment horizontal="center" vertical="center" wrapText="1"/>
    </xf>
    <xf numFmtId="3" fontId="250" fillId="0" borderId="87" xfId="0" applyNumberFormat="1" applyFont="1" applyBorder="1" applyAlignment="1">
      <alignment horizontal="center" vertical="center" wrapText="1"/>
    </xf>
    <xf numFmtId="0" fontId="250" fillId="0" borderId="88" xfId="0" applyFont="1" applyBorder="1" applyAlignment="1">
      <alignment horizontal="center" vertical="center" wrapText="1"/>
    </xf>
    <xf numFmtId="0" fontId="250" fillId="0" borderId="89" xfId="0" applyFont="1" applyBorder="1" applyAlignment="1">
      <alignment horizontal="center" vertical="center" wrapText="1"/>
    </xf>
    <xf numFmtId="3" fontId="226" fillId="0" borderId="0" xfId="0" applyNumberFormat="1" applyFont="1" applyFill="1" applyAlignment="1">
      <alignment horizontal="center"/>
    </xf>
    <xf numFmtId="3" fontId="252" fillId="0" borderId="51" xfId="0" applyNumberFormat="1" applyFont="1" applyBorder="1" applyAlignment="1">
      <alignment horizontal="left"/>
    </xf>
    <xf numFmtId="3" fontId="252" fillId="0" borderId="90" xfId="0" applyNumberFormat="1" applyFont="1" applyBorder="1" applyAlignment="1">
      <alignment horizontal="left"/>
    </xf>
    <xf numFmtId="3" fontId="252" fillId="0" borderId="91" xfId="0" applyNumberFormat="1" applyFont="1" applyBorder="1" applyAlignment="1">
      <alignment horizontal="left"/>
    </xf>
    <xf numFmtId="3" fontId="242" fillId="0" borderId="55" xfId="0" applyNumberFormat="1" applyFont="1" applyBorder="1" applyAlignment="1">
      <alignment horizontal="left" vertical="center" wrapText="1"/>
    </xf>
    <xf numFmtId="3" fontId="242" fillId="0" borderId="92" xfId="0" applyNumberFormat="1" applyFont="1" applyBorder="1" applyAlignment="1">
      <alignment horizontal="left" vertical="center" wrapText="1"/>
    </xf>
    <xf numFmtId="3" fontId="242" fillId="0" borderId="93" xfId="0" applyNumberFormat="1" applyFont="1" applyBorder="1" applyAlignment="1">
      <alignment horizontal="left" vertical="center" wrapText="1"/>
    </xf>
    <xf numFmtId="3" fontId="242" fillId="0" borderId="15" xfId="0" applyNumberFormat="1" applyFont="1" applyBorder="1" applyAlignment="1">
      <alignment horizontal="left" vertical="center" wrapText="1"/>
    </xf>
    <xf numFmtId="3" fontId="242" fillId="0" borderId="7" xfId="0" applyNumberFormat="1" applyFont="1" applyBorder="1" applyAlignment="1">
      <alignment horizontal="left" vertical="center" wrapText="1"/>
    </xf>
    <xf numFmtId="3" fontId="242" fillId="0" borderId="94" xfId="0" applyNumberFormat="1" applyFont="1" applyBorder="1" applyAlignment="1">
      <alignment horizontal="left" vertical="center" wrapText="1"/>
    </xf>
    <xf numFmtId="3" fontId="242" fillId="0" borderId="60" xfId="0" applyNumberFormat="1" applyFont="1" applyBorder="1" applyAlignment="1">
      <alignment horizontal="left" vertical="center"/>
    </xf>
    <xf numFmtId="3" fontId="242" fillId="0" borderId="112" xfId="0" applyNumberFormat="1" applyFont="1" applyBorder="1" applyAlignment="1">
      <alignment horizontal="left" vertical="center"/>
    </xf>
    <xf numFmtId="3" fontId="242" fillId="0" borderId="95" xfId="0" applyNumberFormat="1" applyFont="1" applyBorder="1" applyAlignment="1">
      <alignment horizontal="left" vertical="center"/>
    </xf>
    <xf numFmtId="3" fontId="230" fillId="0" borderId="60" xfId="0" applyNumberFormat="1" applyFont="1" applyFill="1" applyBorder="1" applyAlignment="1">
      <alignment horizontal="right"/>
    </xf>
    <xf numFmtId="3" fontId="230" fillId="0" borderId="95" xfId="0" applyNumberFormat="1" applyFont="1" applyFill="1" applyBorder="1" applyAlignment="1">
      <alignment horizontal="right"/>
    </xf>
    <xf numFmtId="3" fontId="230" fillId="0" borderId="59" xfId="0" applyNumberFormat="1" applyFont="1" applyFill="1" applyBorder="1" applyAlignment="1">
      <alignment horizontal="right"/>
    </xf>
  </cellXfs>
  <cellStyles count="675">
    <cellStyle name="_x0001_" xfId="1"/>
    <cellStyle name="          _x000d__x000a_shell=progman.exe_x000d__x000a_m" xfId="2"/>
    <cellStyle name="%" xfId="3"/>
    <cellStyle name="." xfId="4"/>
    <cellStyle name="??" xfId="5"/>
    <cellStyle name="?? [0.00]_ Att. 1- Cover" xfId="6"/>
    <cellStyle name="?? [0]" xfId="7"/>
    <cellStyle name="?_x001d_??%U©÷u&amp;H©÷9_x0008_? s_x000a__x0007__x0001__x0001_" xfId="8"/>
    <cellStyle name="???? [0.00]_List-dwg" xfId="9"/>
    <cellStyle name="????_List-dwg" xfId="10"/>
    <cellStyle name="???[0]_?? DI" xfId="11"/>
    <cellStyle name="???_?? DI" xfId="12"/>
    <cellStyle name="??[0]_BRE" xfId="13"/>
    <cellStyle name="??_ Att. 1- Cover" xfId="14"/>
    <cellStyle name="??A? [0]_ÿÿÿÿÿÿ_1_¢¬???¢â? " xfId="15"/>
    <cellStyle name="??A?_ÿÿÿÿÿÿ_1_¢¬???¢â? " xfId="16"/>
    <cellStyle name="?¡±¢¥?_?¨ù??¢´¢¥_¢¬???¢â? " xfId="17"/>
    <cellStyle name="?10" xfId="18"/>
    <cellStyle name="?13" xfId="19"/>
    <cellStyle name="?ðÇ%U?&amp;H?_x0008_?s_x000a__x0007__x0001__x0001_" xfId="20"/>
    <cellStyle name="_?_BOOKSHIP" xfId="21"/>
    <cellStyle name="__ [0.00]_PRODUCT DETAIL Q1" xfId="22"/>
    <cellStyle name="__ [0]_1202" xfId="23"/>
    <cellStyle name="__ [0]_1202_Result Red Store Jun" xfId="24"/>
    <cellStyle name="__ [0]_Book1" xfId="25"/>
    <cellStyle name="___(____)______" xfId="26"/>
    <cellStyle name="___[0]_Book1" xfId="27"/>
    <cellStyle name="____ [0.00]_PRODUCT DETAIL Q1" xfId="28"/>
    <cellStyle name="_____PRODUCT DETAIL Q1" xfId="29"/>
    <cellStyle name="____95" xfId="30"/>
    <cellStyle name="____Book1" xfId="31"/>
    <cellStyle name="___1202" xfId="32"/>
    <cellStyle name="___1202_Result Red Store Jun" xfId="33"/>
    <cellStyle name="___1202_Result Red Store Jun_1" xfId="34"/>
    <cellStyle name="___Book1" xfId="35"/>
    <cellStyle name="___Book1_Result Red Store Jun" xfId="36"/>
    <cellStyle name="___kc-elec system check list" xfId="37"/>
    <cellStyle name="___PRODUCT DETAIL Q1" xfId="38"/>
    <cellStyle name="_bang CDKT (Cuong)" xfId="39"/>
    <cellStyle name="_bang CDKT (Cuong)_2. BCKT2007_TH_02" xfId="40"/>
    <cellStyle name="_bang CDKT (Cuong)_Phancong_TNHHBinhTay" xfId="41"/>
    <cellStyle name="_bang CDKT (Cuong)_Phancong_TNHHBinhTay 2" xfId="42"/>
    <cellStyle name="_bang CDKT (Cuong)_Tong hop QD15 v3.0B" xfId="43"/>
    <cellStyle name="_bang CDKT (Cuong)_Tong hop QD15 v3.0B 2" xfId="44"/>
    <cellStyle name="_Bao cao kiem toan 2006 - Cong ty XM VLXD DN" xfId="45"/>
    <cellStyle name="_Bao cao kiem toan 2006 - Cong ty XM VLXD DN 2" xfId="46"/>
    <cellStyle name="_Bao cao kiem toan 2006 - Cong ty XM VLXD DN_thuyet minh vayhud 3" xfId="47"/>
    <cellStyle name="_Bao cao kiem toan 2006 - Cong ty XM VLXD DN_thuyet minh vayhud 3 2" xfId="48"/>
    <cellStyle name="_BCKT DOANH NGHIEP KHAC - Anh Bien" xfId="49"/>
    <cellStyle name="_BCTC_DTS" xfId="50"/>
    <cellStyle name="_Book1" xfId="51"/>
    <cellStyle name="_Book1 2" xfId="52"/>
    <cellStyle name="_Book1_2. BCKT2007_TH_02" xfId="53"/>
    <cellStyle name="_Book1_2. BCKT2007_TH_02 2" xfId="54"/>
    <cellStyle name="_Book1_Cong ty CP Dau tu va Xay dung (HUD3) 09 thang dau nam 2007" xfId="55"/>
    <cellStyle name="_Book1_GLV 7.CQ_2009" xfId="56"/>
    <cellStyle name="_Book1_Phancong_TNHHBinhTay" xfId="57"/>
    <cellStyle name="_Book1_thuyet minh vayhud 3" xfId="58"/>
    <cellStyle name="_Book1_Tong hop QD15 v3.0B" xfId="59"/>
    <cellStyle name="_Book1_WP_Trang an_Hoi" xfId="60"/>
    <cellStyle name="_Book1_WP_Trang an_Hoi_GLV 7.CQ_2009" xfId="61"/>
    <cellStyle name="_Book1_WP_Trang an_Hoi_GLV VP DM HP" xfId="62"/>
    <cellStyle name="_BTDC-new" xfId="63"/>
    <cellStyle name="_KT (2)" xfId="64"/>
    <cellStyle name="_KT (2)_1" xfId="65"/>
    <cellStyle name="_KT (2)_2" xfId="66"/>
    <cellStyle name="_KT (2)_2_TG-TH" xfId="67"/>
    <cellStyle name="_KT (2)_3" xfId="68"/>
    <cellStyle name="_KT (2)_3_TG-TH" xfId="69"/>
    <cellStyle name="_KT (2)_4" xfId="70"/>
    <cellStyle name="_KT (2)_4_TG-TH" xfId="71"/>
    <cellStyle name="_KT (2)_5" xfId="72"/>
    <cellStyle name="_KT (2)_TG-TH" xfId="73"/>
    <cellStyle name="_KT_TG" xfId="74"/>
    <cellStyle name="_KT_TG_1" xfId="75"/>
    <cellStyle name="_KT_TG_2" xfId="76"/>
    <cellStyle name="_KT_TG_3" xfId="77"/>
    <cellStyle name="_KT_TG_4" xfId="78"/>
    <cellStyle name="_NDIA04-2000" xfId="79"/>
    <cellStyle name="_TG-TH" xfId="80"/>
    <cellStyle name="_TG-TH_1" xfId="81"/>
    <cellStyle name="_TG-TH_2" xfId="82"/>
    <cellStyle name="_TG-TH_3" xfId="83"/>
    <cellStyle name="_TG-TH_4" xfId="84"/>
    <cellStyle name="_Tong hơp TK" xfId="85"/>
    <cellStyle name="_Tong hơp TK_BCKT Qhanh nam 2010 v1" xfId="86"/>
    <cellStyle name="_WP-CL" xfId="87"/>
    <cellStyle name="_ÿÿÿÿÿ" xfId="88"/>
    <cellStyle name="_ÿÿÿÿÿ 2" xfId="89"/>
    <cellStyle name="_ÿÿÿÿÿ_2. BCKT2007_TH_02" xfId="90"/>
    <cellStyle name="_ÿÿÿÿÿ_2. BCKT2007_TH_02 2" xfId="91"/>
    <cellStyle name="_ÿÿÿÿÿ_Cong ty CP Dau tu va Xay dung (HUD3) 09 thang dau nam 2007" xfId="92"/>
    <cellStyle name="_ÿÿÿÿÿ_GLV 7.CQ_2009" xfId="93"/>
    <cellStyle name="_ÿÿÿÿÿ_Phancong_TNHHBinhTay" xfId="94"/>
    <cellStyle name="_ÿÿÿÿÿ_thuyet minh vayhud 3" xfId="95"/>
    <cellStyle name="_ÿÿÿÿÿ_Tong hop QD15 v3.0B" xfId="96"/>
    <cellStyle name="_ÿÿÿÿÿ_WP_Trang an_Hoi" xfId="97"/>
    <cellStyle name="_ÿÿÿÿÿ_WP_Trang an_Hoi_GLV 7.CQ_2009" xfId="98"/>
    <cellStyle name="_ÿÿÿÿÿ_WP_Trang an_Hoi_GLV VP DM HP" xfId="99"/>
    <cellStyle name="’Ê‰Ý [0.00]_††††† " xfId="100"/>
    <cellStyle name="’Ê‰Ý_††††† " xfId="101"/>
    <cellStyle name="¤@¯ë_01" xfId="102"/>
    <cellStyle name="•W?_Format" xfId="103"/>
    <cellStyle name="•W€_Format" xfId="104"/>
    <cellStyle name="•W_’·Šú‰p•¶" xfId="105"/>
    <cellStyle name="ÊÝ [0.00]_LOCAL PARTS PRICE" xfId="106"/>
    <cellStyle name="ÊÝ_LOCAL PARTS PRICE" xfId="107"/>
    <cellStyle name="W_LOCAL PARTS PRICE" xfId="108"/>
    <cellStyle name="0" xfId="109"/>
    <cellStyle name="1" xfId="110"/>
    <cellStyle name="1_Cau thuy dien Ban La (Cu Anh)" xfId="111"/>
    <cellStyle name="1_Cau thuy dien Ban La (Cu Anh)_GLV 7.CQ_2009" xfId="112"/>
    <cellStyle name="1_Du toan 558 (Km17+508.12 - Km 22)" xfId="113"/>
    <cellStyle name="1_Du toan 558 (Km17+508.12 - Km 22)_GLV 7.CQ_2009" xfId="114"/>
    <cellStyle name="1_ÿÿÿÿÿ" xfId="115"/>
    <cellStyle name="15" xfId="116"/>
    <cellStyle name="¹éºÐÀ²_±âÅ¸" xfId="117"/>
    <cellStyle name="2" xfId="118"/>
    <cellStyle name="2_Cau thuy dien Ban La (Cu Anh)" xfId="119"/>
    <cellStyle name="2_Cau thuy dien Ban La (Cu Anh)_GLV 7.CQ_2009" xfId="120"/>
    <cellStyle name="2_Du toan 558 (Km17+508.12 - Km 22)" xfId="121"/>
    <cellStyle name="2_Du toan 558 (Km17+508.12 - Km 22)_GLV 7.CQ_2009" xfId="122"/>
    <cellStyle name="2_ÿÿÿÿÿ" xfId="123"/>
    <cellStyle name="20" xfId="124"/>
    <cellStyle name="20 2" xfId="125"/>
    <cellStyle name="20% - Accent1" xfId="126" builtinId="30" customBuiltin="1"/>
    <cellStyle name="20% - Accent1 2" xfId="127"/>
    <cellStyle name="20% - Accent2" xfId="128" builtinId="34" customBuiltin="1"/>
    <cellStyle name="20% - Accent2 2" xfId="129"/>
    <cellStyle name="20% - Accent3" xfId="130" builtinId="38" customBuiltin="1"/>
    <cellStyle name="20% - Accent3 2" xfId="131"/>
    <cellStyle name="20% - Accent4" xfId="132" builtinId="42" customBuiltin="1"/>
    <cellStyle name="20% - Accent4 2" xfId="133"/>
    <cellStyle name="20% - Accent5" xfId="134" builtinId="46" customBuiltin="1"/>
    <cellStyle name="20% - Accent5 2" xfId="135"/>
    <cellStyle name="20% - Accent6" xfId="136" builtinId="50" customBuiltin="1"/>
    <cellStyle name="20% - Accent6 2" xfId="137"/>
    <cellStyle name="22/01/03" xfId="138"/>
    <cellStyle name="3" xfId="139"/>
    <cellStyle name="3_Cau thuy dien Ban La (Cu Anh)" xfId="140"/>
    <cellStyle name="3_Cau thuy dien Ban La (Cu Anh)_GLV 7.CQ_2009" xfId="141"/>
    <cellStyle name="3_Du toan 558 (Km17+508.12 - Km 22)" xfId="142"/>
    <cellStyle name="3_Du toan 558 (Km17+508.12 - Km 22)_GLV 7.CQ_2009" xfId="143"/>
    <cellStyle name="3_ÿÿÿÿÿ" xfId="144"/>
    <cellStyle name="³f¹ô[0]_ÿÿÿÿÿÿ" xfId="145"/>
    <cellStyle name="³f¹ô_ÿÿÿÿÿÿ" xfId="146"/>
    <cellStyle name="4" xfId="147"/>
    <cellStyle name="4_Cau thuy dien Ban La (Cu Anh)" xfId="148"/>
    <cellStyle name="4_Cau thuy dien Ban La (Cu Anh)_GLV 7.CQ_2009" xfId="149"/>
    <cellStyle name="4_Du toan 558 (Km17+508.12 - Km 22)" xfId="150"/>
    <cellStyle name="4_Du toan 558 (Km17+508.12 - Km 22)_GLV 7.CQ_2009" xfId="151"/>
    <cellStyle name="4_ÿÿÿÿÿ" xfId="152"/>
    <cellStyle name="40% - Accent1" xfId="153" builtinId="31" customBuiltin="1"/>
    <cellStyle name="40% - Accent1 2" xfId="154"/>
    <cellStyle name="40% - Accent2" xfId="155" builtinId="35" customBuiltin="1"/>
    <cellStyle name="40% - Accent2 2" xfId="156"/>
    <cellStyle name="40% - Accent3" xfId="157" builtinId="39" customBuiltin="1"/>
    <cellStyle name="40% - Accent3 2" xfId="158"/>
    <cellStyle name="40% - Accent4" xfId="159" builtinId="43" customBuiltin="1"/>
    <cellStyle name="40% - Accent4 2" xfId="160"/>
    <cellStyle name="40% - Accent5" xfId="161" builtinId="47" customBuiltin="1"/>
    <cellStyle name="40% - Accent5 2" xfId="162"/>
    <cellStyle name="40% - Accent6" xfId="163" builtinId="51" customBuiltin="1"/>
    <cellStyle name="40% - Accent6 2" xfId="164"/>
    <cellStyle name="52" xfId="165"/>
    <cellStyle name="6" xfId="166"/>
    <cellStyle name="6_Bao cao toan Cty xi mang nam 09 " xfId="167"/>
    <cellStyle name="6_BCKT  Thong NHat 06 thang" xfId="168"/>
    <cellStyle name="6_BCKT Qhanh nam 2010 v1" xfId="169"/>
    <cellStyle name="60% - Accent1" xfId="170" builtinId="32" customBuiltin="1"/>
    <cellStyle name="60% - Accent1 2" xfId="171"/>
    <cellStyle name="60% - Accent2" xfId="172" builtinId="36" customBuiltin="1"/>
    <cellStyle name="60% - Accent2 2" xfId="173"/>
    <cellStyle name="60% - Accent3" xfId="174" builtinId="40" customBuiltin="1"/>
    <cellStyle name="60% - Accent3 2" xfId="175"/>
    <cellStyle name="60% - Accent4" xfId="176" builtinId="44" customBuiltin="1"/>
    <cellStyle name="60% - Accent4 2" xfId="177"/>
    <cellStyle name="60% - Accent5" xfId="178" builtinId="48" customBuiltin="1"/>
    <cellStyle name="60% - Accent5 2" xfId="179"/>
    <cellStyle name="60% - Accent6" xfId="180" builtinId="52" customBuiltin="1"/>
    <cellStyle name="60% - Accent6 2" xfId="181"/>
    <cellStyle name="Accent1" xfId="182" builtinId="29" customBuiltin="1"/>
    <cellStyle name="Accent1 2" xfId="183"/>
    <cellStyle name="Accent2" xfId="184" builtinId="33" customBuiltin="1"/>
    <cellStyle name="Accent2 2" xfId="185"/>
    <cellStyle name="Accent3" xfId="186" builtinId="37" customBuiltin="1"/>
    <cellStyle name="Accent3 2" xfId="187"/>
    <cellStyle name="Accent4" xfId="188" builtinId="41" customBuiltin="1"/>
    <cellStyle name="Accent4 2" xfId="189"/>
    <cellStyle name="Accent5" xfId="190" builtinId="45" customBuiltin="1"/>
    <cellStyle name="Accent5 2" xfId="191"/>
    <cellStyle name="Accent6" xfId="192" builtinId="49" customBuiltin="1"/>
    <cellStyle name="Accent6 2" xfId="193"/>
    <cellStyle name="active" xfId="194"/>
    <cellStyle name="ÅëÈ­ [0]_¿ì¹°Åë" xfId="195"/>
    <cellStyle name="AeE­ [0]_INQUIRY ¿?¾÷AßAø " xfId="196"/>
    <cellStyle name="ÅëÈ­ [0]_laroux" xfId="197"/>
    <cellStyle name="ÅëÈ­_¿ì¹°Åë" xfId="198"/>
    <cellStyle name="AeE­_INQUIRY ¿?¾÷AßAø " xfId="199"/>
    <cellStyle name="ÅëÈ­_laroux" xfId="200"/>
    <cellStyle name="args.style" xfId="201"/>
    <cellStyle name="ÄÞ¸¶ [0]_¿ì¹°Åë" xfId="202"/>
    <cellStyle name="AÞ¸¶ [0]_INQUIRY ¿?¾÷AßAø " xfId="203"/>
    <cellStyle name="ÄÞ¸¶ [0]_laroux" xfId="204"/>
    <cellStyle name="ÄÞ¸¶_¿ì¹°Åë" xfId="205"/>
    <cellStyle name="AÞ¸¶_INQUIRY ¿?¾÷AßAø " xfId="206"/>
    <cellStyle name="ÄÞ¸¶_L601CPT" xfId="207"/>
    <cellStyle name="AutoFormat Options" xfId="208"/>
    <cellStyle name="b" xfId="209"/>
    <cellStyle name="Bad" xfId="210" builtinId="27" customBuiltin="1"/>
    <cellStyle name="Bad 2" xfId="211"/>
    <cellStyle name="BDAD" xfId="212"/>
    <cellStyle name="blank" xfId="213"/>
    <cellStyle name="Body" xfId="214"/>
    <cellStyle name="C?AØ_¿?¾÷CoE² " xfId="215"/>
    <cellStyle name="Ç¥ÁØ_#2(M17)_1" xfId="216"/>
    <cellStyle name="C￥AØ_¿μ¾÷CoE² " xfId="217"/>
    <cellStyle name="Ç¥ÁØ_°èÈ¹" xfId="218"/>
    <cellStyle name="C￥AØ_Sheet1_¿μ¾÷CoE² " xfId="219"/>
    <cellStyle name="Calc Currency (0)" xfId="220"/>
    <cellStyle name="Calc Currency (0) 2" xfId="221"/>
    <cellStyle name="Calc Currency (0)_PPLN nam2013-sau kiem toan" xfId="222"/>
    <cellStyle name="Calc Currency (2)" xfId="223"/>
    <cellStyle name="Calc Percent (0)" xfId="224"/>
    <cellStyle name="Calc Percent (1)" xfId="225"/>
    <cellStyle name="Calc Percent (2)" xfId="226"/>
    <cellStyle name="Calc Units (0)" xfId="227"/>
    <cellStyle name="Calc Units (1)" xfId="228"/>
    <cellStyle name="Calc Units (2)" xfId="229"/>
    <cellStyle name="Calculation" xfId="230" builtinId="22" customBuiltin="1"/>
    <cellStyle name="Calculation 2" xfId="231"/>
    <cellStyle name="category" xfId="232"/>
    <cellStyle name="C℀" xfId="233"/>
    <cellStyle name="CC1" xfId="234"/>
    <cellStyle name="CC2" xfId="235"/>
    <cellStyle name="Centered Heading" xfId="236"/>
    <cellStyle name="CenterHead" xfId="237"/>
    <cellStyle name="chchuyen" xfId="238"/>
    <cellStyle name="Check Cell" xfId="239" builtinId="23" customBuiltin="1"/>
    <cellStyle name="Check Cell 2" xfId="240"/>
    <cellStyle name="CHUONG" xfId="241"/>
    <cellStyle name="Column_Title" xfId="242"/>
    <cellStyle name="Comma" xfId="243" builtinId="3"/>
    <cellStyle name="Comma  - Style1" xfId="244"/>
    <cellStyle name="Comma  - Style2" xfId="245"/>
    <cellStyle name="Comma  - Style3" xfId="246"/>
    <cellStyle name="Comma  - Style4" xfId="247"/>
    <cellStyle name="Comma  - Style5" xfId="248"/>
    <cellStyle name="Comma  - Style6" xfId="249"/>
    <cellStyle name="Comma  - Style7" xfId="250"/>
    <cellStyle name="Comma  - Style8" xfId="251"/>
    <cellStyle name="Comma %" xfId="252"/>
    <cellStyle name="Comma [0] 2" xfId="253"/>
    <cellStyle name="Comma [0] 3" xfId="254"/>
    <cellStyle name="Comma [00]" xfId="255"/>
    <cellStyle name="Comma 0.0" xfId="256"/>
    <cellStyle name="Comma 0.0%" xfId="257"/>
    <cellStyle name="Comma 0.0_22310 Draf Financial Statements - Hop nhat PDC" xfId="258"/>
    <cellStyle name="Comma 0.00" xfId="259"/>
    <cellStyle name="Comma 0.00%" xfId="260"/>
    <cellStyle name="Comma 0.00_22310 Draf Financial Statements - Hop nhat PDC" xfId="261"/>
    <cellStyle name="Comma 0.000" xfId="262"/>
    <cellStyle name="Comma 0.000%" xfId="263"/>
    <cellStyle name="Comma 0.000_22310 Draf Financial Statements - Hop nhat PDC" xfId="264"/>
    <cellStyle name="Comma 10" xfId="265"/>
    <cellStyle name="Comma 11" xfId="266"/>
    <cellStyle name="Comma 12" xfId="267"/>
    <cellStyle name="Comma 13" xfId="268"/>
    <cellStyle name="Comma 14" xfId="269"/>
    <cellStyle name="Comma 2" xfId="270"/>
    <cellStyle name="Comma 3" xfId="271"/>
    <cellStyle name="Comma 4" xfId="272"/>
    <cellStyle name="Comma 5" xfId="273"/>
    <cellStyle name="Comma 6" xfId="274"/>
    <cellStyle name="Comma 7" xfId="275"/>
    <cellStyle name="Comma 8" xfId="276"/>
    <cellStyle name="Comma 9" xfId="277"/>
    <cellStyle name="comma zerodec" xfId="278"/>
    <cellStyle name="comma zerodec 2" xfId="279"/>
    <cellStyle name="Comma[0]" xfId="280"/>
    <cellStyle name="Comma0" xfId="281"/>
    <cellStyle name="Company Name" xfId="282"/>
    <cellStyle name="Copied" xfId="283"/>
    <cellStyle name="COST1" xfId="284"/>
    <cellStyle name="CR Comma" xfId="285"/>
    <cellStyle name="CR Currency" xfId="286"/>
    <cellStyle name="Credit" xfId="287"/>
    <cellStyle name="Credit subtotal" xfId="288"/>
    <cellStyle name="Credit Total" xfId="289"/>
    <cellStyle name="Credit_22310 Draf Financial Statements - Hop nhat PDC" xfId="290"/>
    <cellStyle name="Cࡵrrency_Sheet1_PRODUCTĠ" xfId="291"/>
    <cellStyle name="CT1" xfId="292"/>
    <cellStyle name="CT2" xfId="293"/>
    <cellStyle name="CT4" xfId="294"/>
    <cellStyle name="CT5" xfId="295"/>
    <cellStyle name="ct7" xfId="296"/>
    <cellStyle name="ct8" xfId="297"/>
    <cellStyle name="cth1" xfId="298"/>
    <cellStyle name="Cthuc" xfId="299"/>
    <cellStyle name="Cthuc1" xfId="300"/>
    <cellStyle name="Currency %" xfId="301"/>
    <cellStyle name="Currency [00]" xfId="302"/>
    <cellStyle name="Currency 0.0" xfId="303"/>
    <cellStyle name="Currency 0.0%" xfId="304"/>
    <cellStyle name="Currency 0.0_22310 Draf Financial Statements - Hop nhat PDC" xfId="305"/>
    <cellStyle name="Currency 0.00" xfId="306"/>
    <cellStyle name="Currency 0.00%" xfId="307"/>
    <cellStyle name="Currency 0.00_22310 Draf Financial Statements - Hop nhat PDC" xfId="308"/>
    <cellStyle name="Currency 0.000" xfId="309"/>
    <cellStyle name="Currency 0.000%" xfId="310"/>
    <cellStyle name="Currency 0.000_22310 Draf Financial Statements - Hop nhat PDC" xfId="311"/>
    <cellStyle name="Currency 2" xfId="312"/>
    <cellStyle name="Currency0" xfId="313"/>
    <cellStyle name="Currency1" xfId="314"/>
    <cellStyle name="Currency1 2" xfId="315"/>
    <cellStyle name="d" xfId="316"/>
    <cellStyle name="d%" xfId="317"/>
    <cellStyle name="d1" xfId="318"/>
    <cellStyle name="Date" xfId="319"/>
    <cellStyle name="Date Short" xfId="320"/>
    <cellStyle name="Date_4. Giay lam viec Xi mang" xfId="321"/>
    <cellStyle name="Debit" xfId="322"/>
    <cellStyle name="Debit subtotal" xfId="323"/>
    <cellStyle name="Debit Total" xfId="324"/>
    <cellStyle name="Debit_22310 Draf Financial Statements - Hop nhat PDC" xfId="325"/>
    <cellStyle name="Dezimal [0]_35ERI8T2gbIEMixb4v26icuOo" xfId="326"/>
    <cellStyle name="Dezimal_35ERI8T2gbIEMixb4v26icuOo" xfId="327"/>
    <cellStyle name="Dollar (zero dec)" xfId="328"/>
    <cellStyle name="Dollar (zero dec) 2" xfId="329"/>
    <cellStyle name="Dung" xfId="330"/>
    <cellStyle name="eeee" xfId="331"/>
    <cellStyle name="Emphasis 1" xfId="332"/>
    <cellStyle name="Emphasis 2" xfId="333"/>
    <cellStyle name="Emphasis 3" xfId="334"/>
    <cellStyle name="EN CO.," xfId="335"/>
    <cellStyle name="Enter Currency (0)" xfId="336"/>
    <cellStyle name="Enter Currency (2)" xfId="337"/>
    <cellStyle name="Enter Units (0)" xfId="338"/>
    <cellStyle name="Enter Units (1)" xfId="339"/>
    <cellStyle name="Enter Units (2)" xfId="340"/>
    <cellStyle name="Entered" xfId="341"/>
    <cellStyle name="En-tete1" xfId="342"/>
    <cellStyle name="En-tete2" xfId="343"/>
    <cellStyle name="Euro" xfId="344"/>
    <cellStyle name="Euro 2" xfId="345"/>
    <cellStyle name="Explanatory Text" xfId="346" builtinId="53" customBuiltin="1"/>
    <cellStyle name="Explanatory Text 2" xfId="347"/>
    <cellStyle name="Financier" xfId="348"/>
    <cellStyle name="Fixe" xfId="349"/>
    <cellStyle name="Fixed" xfId="350"/>
    <cellStyle name="Font Britannic16" xfId="351"/>
    <cellStyle name="Font Britannic18" xfId="352"/>
    <cellStyle name="Font CenturyCond 18" xfId="353"/>
    <cellStyle name="Font Cond20" xfId="354"/>
    <cellStyle name="Font LucidaSans16" xfId="355"/>
    <cellStyle name="Font NewCenturyCond18" xfId="356"/>
    <cellStyle name="Font Ottawa16" xfId="357"/>
    <cellStyle name="form_so" xfId="358"/>
    <cellStyle name="Good" xfId="359" builtinId="26" customBuiltin="1"/>
    <cellStyle name="Good 2" xfId="360"/>
    <cellStyle name="Grey" xfId="361"/>
    <cellStyle name="ha" xfId="362"/>
    <cellStyle name="Head 1" xfId="363"/>
    <cellStyle name="HEADER" xfId="364"/>
    <cellStyle name="Header1" xfId="365"/>
    <cellStyle name="Header2" xfId="366"/>
    <cellStyle name="Heading" xfId="367"/>
    <cellStyle name="Heading 1" xfId="368" builtinId="16" customBuiltin="1"/>
    <cellStyle name="Heading 1 2" xfId="369"/>
    <cellStyle name="Heading 2" xfId="370" builtinId="17" customBuiltin="1"/>
    <cellStyle name="Heading 2 2" xfId="371"/>
    <cellStyle name="Heading 3" xfId="372" builtinId="18" customBuiltin="1"/>
    <cellStyle name="Heading 3 2" xfId="373"/>
    <cellStyle name="Heading 4" xfId="374" builtinId="19" customBuiltin="1"/>
    <cellStyle name="Heading 4 2" xfId="375"/>
    <cellStyle name="Heading No Underline" xfId="376"/>
    <cellStyle name="Heading With Underline" xfId="377"/>
    <cellStyle name="Heading1" xfId="378"/>
    <cellStyle name="Heading2" xfId="379"/>
    <cellStyle name="HEADINGS" xfId="380"/>
    <cellStyle name="HEADINGSTOP" xfId="381"/>
    <cellStyle name="headoption" xfId="382"/>
    <cellStyle name="Hoa-Scholl" xfId="383"/>
    <cellStyle name="i·0" xfId="384"/>
    <cellStyle name="Input" xfId="385" builtinId="20" customBuiltin="1"/>
    <cellStyle name="Input [yellow]" xfId="386"/>
    <cellStyle name="Input 2" xfId="387"/>
    <cellStyle name="Input 3" xfId="388"/>
    <cellStyle name="Input 4" xfId="389"/>
    <cellStyle name="Input Cells" xfId="390"/>
    <cellStyle name="KHANH" xfId="391"/>
    <cellStyle name="Ledger 17 x 11 in" xfId="392"/>
    <cellStyle name="left" xfId="393"/>
    <cellStyle name="Link Currency (0)" xfId="394"/>
    <cellStyle name="Link Currency (2)" xfId="395"/>
    <cellStyle name="Link Units (0)" xfId="396"/>
    <cellStyle name="Link Units (1)" xfId="397"/>
    <cellStyle name="Link Units (2)" xfId="398"/>
    <cellStyle name="Linked Cell" xfId="399" builtinId="24" customBuiltin="1"/>
    <cellStyle name="Linked Cell 2" xfId="400"/>
    <cellStyle name="Linked Cells" xfId="401"/>
    <cellStyle name="luc" xfId="402"/>
    <cellStyle name="luc2" xfId="403"/>
    <cellStyle name="MainHead" xfId="404"/>
    <cellStyle name="Millares [0]_Well Timing" xfId="405"/>
    <cellStyle name="Millares_Well Timing" xfId="406"/>
    <cellStyle name="Milliers [0]_      " xfId="407"/>
    <cellStyle name="Milliers_      " xfId="408"/>
    <cellStyle name="Model" xfId="409"/>
    <cellStyle name="moi" xfId="410"/>
    <cellStyle name="Mon?aire [0]_      " xfId="411"/>
    <cellStyle name="Mon?aire_      " xfId="412"/>
    <cellStyle name="Moneda [0]_Well Timing" xfId="413"/>
    <cellStyle name="Moneda_Well Timing" xfId="414"/>
    <cellStyle name="Monetaire" xfId="415"/>
    <cellStyle name="Monétaire [0]_      " xfId="416"/>
    <cellStyle name="Monétaire_      " xfId="417"/>
    <cellStyle name="Monetaire_GLV 7.CQ_2009" xfId="418"/>
    <cellStyle name="ms明朝9" xfId="419"/>
    <cellStyle name="n" xfId="420"/>
    <cellStyle name="n1" xfId="421"/>
    <cellStyle name="Neutral" xfId="422" builtinId="28" customBuiltin="1"/>
    <cellStyle name="Neutral 2" xfId="423"/>
    <cellStyle name="New" xfId="424"/>
    <cellStyle name="New 2" xfId="425"/>
    <cellStyle name="New Times Roman" xfId="426"/>
    <cellStyle name="New Times Roman 2" xfId="427"/>
    <cellStyle name="New_2. BCKT2007_TH_02" xfId="428"/>
    <cellStyle name="no dec" xfId="429"/>
    <cellStyle name="ÑONVÒ" xfId="430"/>
    <cellStyle name="Normal" xfId="0" builtinId="0"/>
    <cellStyle name="Normal - Style1" xfId="431"/>
    <cellStyle name="Normal - 유형1" xfId="432"/>
    <cellStyle name="Normal 10" xfId="433"/>
    <cellStyle name="Normal 11" xfId="434"/>
    <cellStyle name="Normal 12" xfId="435"/>
    <cellStyle name="Normal 13" xfId="436"/>
    <cellStyle name="Normal 14" xfId="437"/>
    <cellStyle name="Normal 15" xfId="438"/>
    <cellStyle name="Normal 16" xfId="439"/>
    <cellStyle name="Normal 17" xfId="440"/>
    <cellStyle name="Normal 18" xfId="441"/>
    <cellStyle name="Normal 19" xfId="442"/>
    <cellStyle name="Normal 2" xfId="443"/>
    <cellStyle name="Normal 2 2" xfId="444"/>
    <cellStyle name="Normal 2 2 2" xfId="445"/>
    <cellStyle name="Normal 2 2 3" xfId="446"/>
    <cellStyle name="Normal 2 3" xfId="447"/>
    <cellStyle name="Normal 2 4" xfId="448"/>
    <cellStyle name="Normal 20" xfId="449"/>
    <cellStyle name="Normal 21" xfId="450"/>
    <cellStyle name="Normal 3" xfId="451"/>
    <cellStyle name="Normal 3 2" xfId="452"/>
    <cellStyle name="Normal 3 2 2" xfId="453"/>
    <cellStyle name="Normal 3 3" xfId="454"/>
    <cellStyle name="Normal 3 4" xfId="455"/>
    <cellStyle name="Normal 4" xfId="456"/>
    <cellStyle name="Normal 4 2" xfId="457"/>
    <cellStyle name="Normal 5" xfId="458"/>
    <cellStyle name="Normal 5 2" xfId="459"/>
    <cellStyle name="Normal 6" xfId="460"/>
    <cellStyle name="Normal 7" xfId="461"/>
    <cellStyle name="Normal 7 2" xfId="462"/>
    <cellStyle name="Normal 8" xfId="463"/>
    <cellStyle name="Normal 9" xfId="464"/>
    <cellStyle name="Normal 9 2" xfId="465"/>
    <cellStyle name="Normal_CF KTT 20 3 2012" xfId="466"/>
    <cellStyle name="Normal1" xfId="467"/>
    <cellStyle name="Note" xfId="468" builtinId="10" customBuiltin="1"/>
    <cellStyle name="Note 2" xfId="469"/>
    <cellStyle name="Œ…‹æ_Ø‚è [0.00]_ÆÂ__" xfId="470"/>
    <cellStyle name="Œ…‹æØ‚è [0.00]_††††† " xfId="471"/>
    <cellStyle name="Œ…‹æØ‚è_††††† " xfId="472"/>
    <cellStyle name="oft Excel]_x000d__x000a_Comment=open=/f ‚ðw’è‚·‚é‚ÆAƒ†[ƒU[’è‹`ŠÖ”‚ðŠÖ”“\‚è•t‚¯‚Ìˆê——‚É“o˜^‚·‚é‚±‚Æ‚ª‚Å‚«‚Ü‚·B_x000d__x000a_Maximized" xfId="473"/>
    <cellStyle name="oft Excel]_x000d__x000a_Comment=open=/f ‚ðŽw’è‚·‚é‚ÆAƒ†[ƒU[’è‹`ŠÖ”‚ðŠÖ”“\‚è•t‚¯‚Ìˆê——‚É“o˜^‚·‚é‚±‚Æ‚ª‚Å‚«‚Ü‚·B_x000d__x000a_Maximized" xfId="474"/>
    <cellStyle name="oft Excel]_x000d__x000a_Comment=The open=/f lines load custom functions into the Paste Function list._x000d__x000a_Maximized=2_x000d__x000a_Basics=1_x000d__x000a_A" xfId="475"/>
    <cellStyle name="oft Excel]_x000d__x000a_Comment=The open=/f lines load custom functions into the Paste Function list._x000d__x000a_Maximized=3_x000d__x000a_Basics=1_x000d__x000a_A" xfId="476"/>
    <cellStyle name="omma [0]_Mktg Prog" xfId="477"/>
    <cellStyle name="ormal_Sheet1_1" xfId="478"/>
    <cellStyle name="Output" xfId="479" builtinId="21" customBuiltin="1"/>
    <cellStyle name="Output 2" xfId="480"/>
    <cellStyle name="Pattern" xfId="481"/>
    <cellStyle name="per.style" xfId="482"/>
    <cellStyle name="Percent" xfId="483" builtinId="5"/>
    <cellStyle name="Percent %" xfId="484"/>
    <cellStyle name="Percent % Long Underline" xfId="485"/>
    <cellStyle name="Percent %_22310 Draf Financial Statements - Hop nhat PDC" xfId="486"/>
    <cellStyle name="Percent (0)" xfId="487"/>
    <cellStyle name="Percent (0) 2" xfId="488"/>
    <cellStyle name="Percent [0]" xfId="489"/>
    <cellStyle name="Percent [00]" xfId="490"/>
    <cellStyle name="Percent [2]" xfId="491"/>
    <cellStyle name="Percent 0.0%" xfId="492"/>
    <cellStyle name="Percent 0.0% Long Underline" xfId="493"/>
    <cellStyle name="Percent 0.0%_22310 Draf Financial Statements - Hop nhat PDC" xfId="494"/>
    <cellStyle name="Percent 0.00%" xfId="495"/>
    <cellStyle name="Percent 0.00% Long Underline" xfId="496"/>
    <cellStyle name="Percent 0.00%_22310 Draf Financial Statements - Hop nhat PDC" xfId="497"/>
    <cellStyle name="Percent 0.000%" xfId="498"/>
    <cellStyle name="Percent 0.000% Long Underline" xfId="499"/>
    <cellStyle name="Percent 0.000%_22310 Draf Financial Statements - Hop nhat PDC" xfId="500"/>
    <cellStyle name="Percent 2" xfId="501"/>
    <cellStyle name="Percent 3" xfId="502"/>
    <cellStyle name="PERCENTAGE" xfId="503"/>
    <cellStyle name="Pourcentage" xfId="504"/>
    <cellStyle name="PrePop Currency (0)" xfId="505"/>
    <cellStyle name="PrePop Currency (2)" xfId="506"/>
    <cellStyle name="PrePop Units (0)" xfId="507"/>
    <cellStyle name="PrePop Units (1)" xfId="508"/>
    <cellStyle name="PrePop Units (2)" xfId="509"/>
    <cellStyle name="pricing" xfId="510"/>
    <cellStyle name="PSChar" xfId="511"/>
    <cellStyle name="PSDate" xfId="512"/>
    <cellStyle name="PSDec" xfId="513"/>
    <cellStyle name="PSHeading" xfId="514"/>
    <cellStyle name="PSInt" xfId="515"/>
    <cellStyle name="PSSpacer" xfId="516"/>
    <cellStyle name="regstoresfromspecstores" xfId="517"/>
    <cellStyle name="RevList" xfId="518"/>
    <cellStyle name="RevList 2" xfId="519"/>
    <cellStyle name="S—_x0008_" xfId="520"/>
    <cellStyle name="s]_x000d__x000a_spooler=yes_x000d__x000a_load=_x000d__x000a_Beep=yes_x000d__x000a_NullPort=None_x000d__x000a_BorderWidth=3_x000d__x000a_CursorBlinkRate=1200_x000d__x000a_DoubleClickSpeed=452_x000d__x000a_Programs=co" xfId="521"/>
    <cellStyle name="serJet 1200 Series PCL 6" xfId="522"/>
    <cellStyle name="SHADEDSTORES" xfId="523"/>
    <cellStyle name="Sheet Title" xfId="524"/>
    <cellStyle name="Siêu nối kết_Book1" xfId="525"/>
    <cellStyle name="specstores" xfId="526"/>
    <cellStyle name="Standard_Anpassen der Amortisation" xfId="527"/>
    <cellStyle name="Style 1" xfId="528"/>
    <cellStyle name="Style 2" xfId="529"/>
    <cellStyle name="Style 2 2" xfId="530"/>
    <cellStyle name="Style 3" xfId="531"/>
    <cellStyle name="Style 3 2" xfId="532"/>
    <cellStyle name="Style 4" xfId="533"/>
    <cellStyle name="subhead" xfId="534"/>
    <cellStyle name="Subtotal" xfId="535"/>
    <cellStyle name="symbol" xfId="536"/>
    <cellStyle name="T" xfId="537"/>
    <cellStyle name="T_2. BCKT2007_TH_02" xfId="538"/>
    <cellStyle name="T_Bao cao toan Cty xi mang nam 09 " xfId="539"/>
    <cellStyle name="T_BCKT  Thong NHat 06 thang" xfId="540"/>
    <cellStyle name="T_BCKT BbiVN_09.mail" xfId="541"/>
    <cellStyle name="T_BCKT mau tren Exel" xfId="542"/>
    <cellStyle name="T_BCKT mau tren Exel 2" xfId="543"/>
    <cellStyle name="T_Book1" xfId="544"/>
    <cellStyle name="T_Cac bao cao TB  Milk-Yomilk-co Ke- CK 1-Vinh Thang" xfId="545"/>
    <cellStyle name="T_Cac bao cao TB  Milk-Yomilk-co Ke- CK 1-Vinh Thang_Bao cao toan Cty xi mang nam 09 " xfId="546"/>
    <cellStyle name="T_Cac bao cao TB  Milk-Yomilk-co Ke- CK 1-Vinh Thang_BCKT  Thong NHat 06 thang" xfId="547"/>
    <cellStyle name="T_Cac bao cao TB  Milk-Yomilk-co Ke- CK 1-Vinh Thang_Book1" xfId="548"/>
    <cellStyle name="T_Cong ty CP Dau tu va Xay dung (HUD3) 09 thang dau nam 2007" xfId="549"/>
    <cellStyle name="T_Cong ty CP Dau tu va Xay dung (HUD3) 09 thang dau nam 2007 2" xfId="550"/>
    <cellStyle name="T_Danh sach chua nop bcao trung bay CK 1 co ke tinh den 1-3-06" xfId="551"/>
    <cellStyle name="T_Danh sach chua nop bcao trung bay CK 1 co ke tinh den 1-3-06_Bao cao toan Cty xi mang nam 09 " xfId="552"/>
    <cellStyle name="T_Danh sach chua nop bcao trung bay CK 1 co ke tinh den 1-3-06_BCKT  Thong NHat 06 thang" xfId="553"/>
    <cellStyle name="T_Danh sach chua nop bcao trung bay CK 1 co ke tinh den 1-3-06_Book1" xfId="554"/>
    <cellStyle name="T_Danh sach chua nop bcao trung bay CK 1 co ke tinh den 1-3-06_Kho chinh T4-08" xfId="555"/>
    <cellStyle name="T_Danh sach chua nop bcao trung bay CK 1 co ke tinh den 1-3-06_Kho chinh T6-08" xfId="556"/>
    <cellStyle name="T_DataDemo-2009" xfId="557"/>
    <cellStyle name="T_GLV 7.CQ_2009" xfId="558"/>
    <cellStyle name="T_LCTT_ToanCty" xfId="559"/>
    <cellStyle name="T_LCTT_ToanCty 2" xfId="560"/>
    <cellStyle name="T_Phancong_TNHHBinhTay" xfId="561"/>
    <cellStyle name="T_Phancong_TNHHBinhTay 2" xfId="562"/>
    <cellStyle name="T_sua chua cham trung bay  mien Bac" xfId="563"/>
    <cellStyle name="T_sua chua cham trung bay  mien Bac_Bao cao toan Cty xi mang nam 09 " xfId="564"/>
    <cellStyle name="T_sua chua cham trung bay  mien Bac_BCKT  Thong NHat 06 thang" xfId="565"/>
    <cellStyle name="T_sua chua cham trung bay  mien Bac_Book1" xfId="566"/>
    <cellStyle name="T_thuyet minh vayhud 3" xfId="567"/>
    <cellStyle name="T_thuyet minh vayhud 3 2" xfId="568"/>
    <cellStyle name="T_Tong hop QD15 v3.0B" xfId="569"/>
    <cellStyle name="T_Tong hop QD15 v3.0B 2" xfId="570"/>
    <cellStyle name="T_WP_Trang an_Hoi" xfId="571"/>
    <cellStyle name="T_WP_Trang an_Hoi_GLV 7.CQ_2009" xfId="572"/>
    <cellStyle name="T_WP_Trang an_Hoi_GLV VP DM HP" xfId="573"/>
    <cellStyle name="tde" xfId="574"/>
    <cellStyle name="Text Indent A" xfId="575"/>
    <cellStyle name="Text Indent B" xfId="576"/>
    <cellStyle name="Text Indent C" xfId="577"/>
    <cellStyle name="th" xfId="578"/>
    <cellStyle name="þ_x001d_" xfId="579"/>
    <cellStyle name="th_Bao cao toan Cty xi mang nam 09 " xfId="580"/>
    <cellStyle name="þ_x001d_ð¤_x000c_¯þ_x0014__x000d_¨þU_x0001_À_x0004_ _x0015__x000f__x0001__x0001_" xfId="581"/>
    <cellStyle name="þ_x001d_ð·_x000c_æþ'_x000d_ßþU_x0001_Ø_x0005_ü_x0014__x0007__x0001__x0001_" xfId="582"/>
    <cellStyle name="þ_x001d_ðK_x000c_F" xfId="583"/>
    <cellStyle name="þ_x001d_ðK_x000c_Fý_x001b_" xfId="584"/>
    <cellStyle name="þ_x001d_ðK_x000c_Fý_x001b__x000d_" xfId="585"/>
    <cellStyle name="þ_x001d_ðK_x000c_Fý_x001b__x000d_9ýU_x0001_Ð_x0008_¦)_x0007__x0001__x0001_" xfId="586"/>
    <cellStyle name="Thuyet minh" xfId="587"/>
    <cellStyle name="thvt" xfId="588"/>
    <cellStyle name="Tickmark" xfId="589"/>
    <cellStyle name="Title" xfId="590" builtinId="15" customBuiltin="1"/>
    <cellStyle name="Title 2" xfId="591"/>
    <cellStyle name="Total" xfId="592" builtinId="25" customBuiltin="1"/>
    <cellStyle name="Total 2" xfId="593"/>
    <cellStyle name="trang" xfId="594"/>
    <cellStyle name="_x0014_ur℀" xfId="595"/>
    <cellStyle name="viet" xfId="596"/>
    <cellStyle name="viet2" xfId="597"/>
    <cellStyle name="vn" xfId="598"/>
    <cellStyle name="VN new romanNormal" xfId="599"/>
    <cellStyle name="Vn Time 13" xfId="600"/>
    <cellStyle name="Vn Time 14" xfId="601"/>
    <cellStyle name="VN time new roman" xfId="602"/>
    <cellStyle name="vn_Bao cao hop nhat Cty xi mang2008" xfId="603"/>
    <cellStyle name="vnbo" xfId="604"/>
    <cellStyle name="vnhead1" xfId="605"/>
    <cellStyle name="vnhead2" xfId="606"/>
    <cellStyle name="vnhead3" xfId="607"/>
    <cellStyle name="vnhead4" xfId="608"/>
    <cellStyle name="vntxt1" xfId="609"/>
    <cellStyle name="vntxt2" xfId="610"/>
    <cellStyle name="Währung [0]_Compiling Utility Macros" xfId="611"/>
    <cellStyle name="Währung_Compiling Utility Macros" xfId="612"/>
    <cellStyle name="Warning Text" xfId="613" builtinId="11" customBuiltin="1"/>
    <cellStyle name="Warning Text 2" xfId="614"/>
    <cellStyle name="wrap" xfId="615"/>
    <cellStyle name="Wไhrung [0]_35ERI8T2gbIEMixb4v26icuOo" xfId="616"/>
    <cellStyle name="Wไhrung_35ERI8T2gbIEMixb4v26icuOo" xfId="617"/>
    <cellStyle name="XComma" xfId="618"/>
    <cellStyle name="XComma 0.0" xfId="619"/>
    <cellStyle name="XComma 0.00" xfId="620"/>
    <cellStyle name="XComma 0.000" xfId="621"/>
    <cellStyle name="XCurrency" xfId="622"/>
    <cellStyle name="XCurrency 0.0" xfId="623"/>
    <cellStyle name="XCurrency 0.00" xfId="624"/>
    <cellStyle name="XCurrency 0.000" xfId="625"/>
    <cellStyle name="xuan" xfId="626"/>
    <cellStyle name="センター" xfId="627"/>
    <cellStyle name="เครื่องหมายสกุลเงิน [0]_FTC_OFFER" xfId="628"/>
    <cellStyle name="เครื่องหมายสกุลเงิน_FTC_OFFER" xfId="629"/>
    <cellStyle name="ปกติ_FTC_OFFER" xfId="630"/>
    <cellStyle name=" [0.00]_ Att. 1- Cover" xfId="631"/>
    <cellStyle name="_ Att. 1- Cover" xfId="632"/>
    <cellStyle name="?_ Att. 1- Cover" xfId="633"/>
    <cellStyle name="똿뗦먛귟 [0.00]_PRODUCT DETAIL Q1" xfId="634"/>
    <cellStyle name="똿뗦먛귟_PRODUCT DETAIL Q1" xfId="635"/>
    <cellStyle name="믅됞 [0.00]_PRODUCT DETAIL Q1" xfId="636"/>
    <cellStyle name="믅됞_PRODUCT DETAIL Q1" xfId="637"/>
    <cellStyle name="백분율_††††† " xfId="638"/>
    <cellStyle name="뷭?_BOOKSHIP" xfId="639"/>
    <cellStyle name="콤마 [ - 유형1" xfId="640"/>
    <cellStyle name="콤마 [ - 유형2" xfId="641"/>
    <cellStyle name="콤마 [ - 유형3" xfId="642"/>
    <cellStyle name="콤마 [ - 유형4" xfId="643"/>
    <cellStyle name="콤마 [ - 유형5" xfId="644"/>
    <cellStyle name="콤마 [ - 유형6" xfId="645"/>
    <cellStyle name="콤마 [ - 유형7" xfId="646"/>
    <cellStyle name="콤마 [ - 유형8" xfId="647"/>
    <cellStyle name="콤마 [0]_ 비목별 월별기술 " xfId="648"/>
    <cellStyle name="콤마_ 비목별 월별기술 " xfId="649"/>
    <cellStyle name="통화 [0]_††††† " xfId="650"/>
    <cellStyle name="통화_††††† " xfId="651"/>
    <cellStyle name="표준_(정보부문)월별인원계획" xfId="652"/>
    <cellStyle name="표준_kc-elec system check list" xfId="653"/>
    <cellStyle name="一般" xfId="654"/>
    <cellStyle name="千位分隔[0]_Book1" xfId="655"/>
    <cellStyle name="千位分隔_Book1" xfId="656"/>
    <cellStyle name="千分位" xfId="657"/>
    <cellStyle name="千分位[0]" xfId="658"/>
    <cellStyle name="千分位_00Q3902REV.1" xfId="659"/>
    <cellStyle name="常规_Book1" xfId="660"/>
    <cellStyle name="桁区切り [0.00]_††††† " xfId="661"/>
    <cellStyle name="桁区切り_††††† " xfId="662"/>
    <cellStyle name="標準_††††† " xfId="663"/>
    <cellStyle name="百分比" xfId="664"/>
    <cellStyle name="貨幣" xfId="665"/>
    <cellStyle name="貨幣 [0]" xfId="666"/>
    <cellStyle name="貨幣[0]_BRE" xfId="667"/>
    <cellStyle name="貨幣_00Q3902REV.1" xfId="668"/>
    <cellStyle name="货币[0]_Book1" xfId="669"/>
    <cellStyle name="货币_Book1" xfId="670"/>
    <cellStyle name="超連結_Book1" xfId="671"/>
    <cellStyle name="通貨 [0.00]_††††† " xfId="672"/>
    <cellStyle name="通貨_††††† " xfId="673"/>
    <cellStyle name="隨後的超連結_Book1" xfId="67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0</xdr:row>
      <xdr:rowOff>0</xdr:rowOff>
    </xdr:from>
    <xdr:to>
      <xdr:col>1</xdr:col>
      <xdr:colOff>381000</xdr:colOff>
      <xdr:row>0</xdr:row>
      <xdr:rowOff>0</xdr:rowOff>
    </xdr:to>
    <xdr:sp macro="" textlink="">
      <xdr:nvSpPr>
        <xdr:cNvPr id="11281" name="Line 1"/>
        <xdr:cNvSpPr>
          <a:spLocks noChangeShapeType="1"/>
        </xdr:cNvSpPr>
      </xdr:nvSpPr>
      <xdr:spPr bwMode="auto">
        <a:xfrm>
          <a:off x="42672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dcb\c\My%20Documents\Mau%20Giai%20Thecao%20s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DCK%20quy%20IV%20-%202013/GDCK%20quy%20IV%20-%202013/SOCAI%20%20nam%202013%20(sau%20duyet%20khoan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in"/>
      <sheetName val="m"/>
      <sheetName val="Xe12"/>
      <sheetName val="XL4Poppy"/>
      <sheetName val="Xam lop &amp; BD"/>
      <sheetName val="Dau nhon"/>
      <sheetName val="Mo may"/>
      <sheetName val="Ga doan &amp; Xang"/>
      <sheetName val="Nhap VT - CPC"/>
      <sheetName val="VTSCTX&amp;SCL&amp;SCC"/>
      <sheetName val="TH TT VTSCTX,SCL,SCC"/>
      <sheetName val="Luong"/>
      <sheetName val="BC TT khoan"/>
      <sheetName val="HT to may-Doi 2"/>
      <sheetName val="HT to may-Doi 4"/>
      <sheetName val="HT to may-Doi 6"/>
      <sheetName val="HT to may-Doi 8"/>
      <sheetName val="HT to may-Doi 9"/>
      <sheetName val="HT to may-Doi 10"/>
      <sheetName val="HT to may-Doi 14"/>
      <sheetName val="HT to may-Doi 15"/>
      <sheetName val="HT to may - Doi 5 "/>
      <sheetName val="HT to may - Doi 7"/>
      <sheetName val="HT to may-Doi 12"/>
      <sheetName val="00000000"/>
      <sheetName val="10000000"/>
      <sheetName val="BC TT khoan 6 thang - Luu"/>
      <sheetName val="BCTTkhoan6T(Bieugiatri-coxemoi)"/>
      <sheetName val="TH TT VTSCTX,SCC, SCL 6T"/>
      <sheetName val="THTT VTSCTX,SCC,SCL 6T(bieu GT)"/>
      <sheetName val="VTSCL,SCC,SCTX Dxe 6T(bieu GT)"/>
      <sheetName val="TT VTSCL,SCC,SCTX dau xe 6T"/>
      <sheetName val="BC TT CP khoan dau xe Doi 2-6T"/>
      <sheetName val="BC TT CP khoan dau xe Doi 4-6T"/>
      <sheetName val="BC TT CP khoan dau xe Doi 6-6T"/>
      <sheetName val="BC TT CP khoan dau xe Doi 8-6T"/>
      <sheetName val="BC TT CP khoan dau xe Doi 9-6T"/>
      <sheetName val="BC TT CP khoan dau xe Doi 10-6T"/>
      <sheetName val="BC TT CP khoan dau xe Doi 14-6T"/>
      <sheetName val="BC TT CP khoan dau xe Doi 15-6T"/>
      <sheetName val="BC TT CP khoan dau xe Doi 5-6T"/>
      <sheetName val="BC TT CP khoan dau xe Doi 7-6T"/>
      <sheetName val="BC TT CP khoan dau xe D12-6T "/>
      <sheetName val="TH TT VTSCTX,SCL,SCC(gia tri)"/>
      <sheetName val="641-642"/>
      <sheetName val="621-622-627"/>
      <sheetName val="Cong doan"/>
      <sheetName val="CP chung PB"/>
      <sheetName val="Xac dinh quyet toan"/>
      <sheetName val="Phi nop Tong"/>
      <sheetName val="Chi tiet TKm"/>
      <sheetName val="154-&gt;641"/>
      <sheetName val="Ton than sach"/>
      <sheetName val="Sheet2"/>
      <sheetName val="Phan bo dien"/>
      <sheetName val="Lam cho Ha lam"/>
      <sheetName val="CT CMBao"/>
      <sheetName val="Sheet1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BC TT khoan (2)"/>
      <sheetName val="HT to may-Doi 11"/>
      <sheetName val="TH TT(GT)"/>
      <sheetName val="TH TT VTSCTX,SCL,SCC - BCGD"/>
      <sheetName val="BCTT"/>
      <sheetName val="vat tu linh"/>
      <sheetName val="Nhap VT"/>
      <sheetName val="Xuat VT"/>
      <sheetName val="ton quy IV"/>
      <sheetName val="Ton cuoi"/>
      <sheetName val="Bao vao N-X_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ia"/>
      <sheetName val="Nhom1"/>
      <sheetName val="Nhom2"/>
      <sheetName val="Nhom3"/>
      <sheetName val="Nhom4"/>
      <sheetName val="Nhom5-9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cong 12t"/>
      <sheetName val="TM 2"/>
      <sheetName val="Bang CDKT"/>
      <sheetName val="TM"/>
      <sheetName val="thue II"/>
      <sheetName val="thue III"/>
      <sheetName val="KQHDSX"/>
      <sheetName val="dt-tt lo lai"/>
      <sheetName val="LCTT"/>
      <sheetName val="B13-TChinh"/>
      <sheetName val="Pthu1"/>
      <sheetName val="B20-KKton kho"/>
      <sheetName val="B21-154,142..."/>
      <sheetName val="TT115-BC hoat dong"/>
      <sheetName val="TT117-PB7"/>
      <sheetName val="TT117-PB4)"/>
      <sheetName val="pl05  (2)"/>
      <sheetName val="KH chong lang phi quy"/>
      <sheetName val="KH chong lang phi"/>
      <sheetName val="phu luc 1"/>
      <sheetName val="PPLN nam2009"/>
      <sheetName val="PPLN nam2011 (3)"/>
      <sheetName val="PPLN nam2013"/>
      <sheetName val="PPLN nam2012"/>
      <sheetName val="TT115-xep loai DN"/>
      <sheetName val="TT117-Pb1"/>
      <sheetName val="TT117-PB8 (2)"/>
      <sheetName val="PB10-vinacomin"/>
      <sheetName val="he so no (5)"/>
      <sheetName val="he so no (4)"/>
      <sheetName val="he so no (2)"/>
      <sheetName val="PPLN nam2013 -2020"/>
      <sheetName val="LCTT (kiem toan)"/>
      <sheetName val="00000000"/>
      <sheetName val="10000000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0">
          <cell r="D10">
            <v>1541562876</v>
          </cell>
        </row>
      </sheetData>
      <sheetData sheetId="21"/>
      <sheetData sheetId="22"/>
      <sheetData sheetId="23" refreshError="1"/>
      <sheetData sheetId="24"/>
      <sheetData sheetId="25" refreshError="1"/>
      <sheetData sheetId="26" refreshError="1"/>
      <sheetData sheetId="27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9">
    <tabColor indexed="14"/>
  </sheetPr>
  <dimension ref="A1:CW216"/>
  <sheetViews>
    <sheetView zoomScale="120" workbookViewId="0">
      <pane xSplit="2" ySplit="8" topLeftCell="C72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RowHeight="15"/>
  <cols>
    <col min="1" max="1" width="39.75" customWidth="1"/>
    <col min="2" max="2" width="9.125" customWidth="1"/>
    <col min="3" max="3" width="8.375" customWidth="1"/>
    <col min="4" max="4" width="15.625" customWidth="1"/>
    <col min="5" max="5" width="17.75" style="33" customWidth="1"/>
  </cols>
  <sheetData>
    <row r="1" spans="1:5" s="4" customFormat="1" ht="13.5" customHeight="1" thickTop="1" thickBot="1">
      <c r="A1" s="363" t="s">
        <v>851</v>
      </c>
      <c r="B1" s="364"/>
      <c r="C1" s="364"/>
      <c r="D1" s="365"/>
      <c r="E1" s="366" t="s">
        <v>294</v>
      </c>
    </row>
    <row r="2" spans="1:5" s="4" customFormat="1" ht="13.5" customHeight="1" thickTop="1">
      <c r="A2" s="367" t="s">
        <v>852</v>
      </c>
      <c r="B2" s="368"/>
      <c r="C2" s="751" t="s">
        <v>296</v>
      </c>
      <c r="D2" s="751"/>
      <c r="E2" s="751"/>
    </row>
    <row r="3" spans="1:5" s="4" customFormat="1" ht="13.5" customHeight="1">
      <c r="A3" s="369" t="s">
        <v>297</v>
      </c>
      <c r="B3" s="751" t="s">
        <v>298</v>
      </c>
      <c r="C3" s="751"/>
      <c r="D3" s="751"/>
      <c r="E3" s="751"/>
    </row>
    <row r="4" spans="1:5" s="6" customFormat="1" ht="21" customHeight="1">
      <c r="A4" s="752" t="s">
        <v>299</v>
      </c>
      <c r="B4" s="752"/>
      <c r="C4" s="752"/>
      <c r="D4" s="752"/>
      <c r="E4" s="752"/>
    </row>
    <row r="5" spans="1:5" s="6" customFormat="1" ht="17.25" customHeight="1">
      <c r="A5" s="753" t="s">
        <v>853</v>
      </c>
      <c r="B5" s="754"/>
      <c r="C5" s="754"/>
      <c r="D5" s="754"/>
      <c r="E5" s="754"/>
    </row>
    <row r="6" spans="1:5" ht="15" customHeight="1" thickBot="1">
      <c r="A6" s="370"/>
      <c r="B6" s="371"/>
      <c r="C6" s="755" t="s">
        <v>300</v>
      </c>
      <c r="D6" s="756"/>
      <c r="E6" s="756"/>
    </row>
    <row r="7" spans="1:5" ht="19.5" customHeight="1" thickTop="1">
      <c r="A7" s="372" t="s">
        <v>301</v>
      </c>
      <c r="B7" s="373" t="s">
        <v>218</v>
      </c>
      <c r="C7" s="373" t="s">
        <v>148</v>
      </c>
      <c r="D7" s="373" t="s">
        <v>302</v>
      </c>
      <c r="E7" s="374" t="s">
        <v>303</v>
      </c>
    </row>
    <row r="8" spans="1:5" ht="15.75" customHeight="1">
      <c r="A8" s="375">
        <v>1</v>
      </c>
      <c r="B8" s="376">
        <v>2</v>
      </c>
      <c r="C8" s="376">
        <v>3</v>
      </c>
      <c r="D8" s="376">
        <v>4</v>
      </c>
      <c r="E8" s="377">
        <v>5</v>
      </c>
    </row>
    <row r="9" spans="1:5" ht="16.5" customHeight="1">
      <c r="A9" s="378" t="s">
        <v>304</v>
      </c>
      <c r="B9" s="379">
        <v>100</v>
      </c>
      <c r="C9" s="380"/>
      <c r="D9" s="381">
        <v>366322276970.78003</v>
      </c>
      <c r="E9" s="382">
        <v>350102403067</v>
      </c>
    </row>
    <row r="10" spans="1:5" s="22" customFormat="1" ht="16.5" customHeight="1">
      <c r="A10" s="383" t="s">
        <v>305</v>
      </c>
      <c r="B10" s="384">
        <v>110</v>
      </c>
      <c r="C10" s="385"/>
      <c r="D10" s="224">
        <v>1541562876</v>
      </c>
      <c r="E10" s="225">
        <v>2691192275</v>
      </c>
    </row>
    <row r="11" spans="1:5" ht="16.5" customHeight="1">
      <c r="A11" s="386" t="s">
        <v>306</v>
      </c>
      <c r="B11" s="387">
        <v>111</v>
      </c>
      <c r="C11" s="388" t="s">
        <v>63</v>
      </c>
      <c r="D11" s="389">
        <v>1541562876</v>
      </c>
      <c r="E11" s="390">
        <v>2691192275</v>
      </c>
    </row>
    <row r="12" spans="1:5" ht="16.5" customHeight="1">
      <c r="A12" s="391" t="s">
        <v>307</v>
      </c>
      <c r="B12" s="387">
        <v>112</v>
      </c>
      <c r="C12" s="388"/>
      <c r="D12" s="389">
        <v>0</v>
      </c>
      <c r="E12" s="390">
        <v>0</v>
      </c>
    </row>
    <row r="13" spans="1:5" s="22" customFormat="1" ht="16.5" customHeight="1">
      <c r="A13" s="383" t="s">
        <v>308</v>
      </c>
      <c r="B13" s="384">
        <v>120</v>
      </c>
      <c r="C13" s="392" t="s">
        <v>62</v>
      </c>
      <c r="D13" s="393">
        <v>0</v>
      </c>
      <c r="E13" s="394">
        <v>0</v>
      </c>
    </row>
    <row r="14" spans="1:5" ht="16.5" customHeight="1">
      <c r="A14" s="386" t="s">
        <v>309</v>
      </c>
      <c r="B14" s="387">
        <v>121</v>
      </c>
      <c r="C14" s="388"/>
      <c r="D14" s="389">
        <v>0</v>
      </c>
      <c r="E14" s="390">
        <v>0</v>
      </c>
    </row>
    <row r="15" spans="1:5" ht="16.5" customHeight="1">
      <c r="A15" s="391" t="s">
        <v>310</v>
      </c>
      <c r="B15" s="395">
        <v>129</v>
      </c>
      <c r="C15" s="388"/>
      <c r="D15" s="389">
        <v>0</v>
      </c>
      <c r="E15" s="390">
        <v>0</v>
      </c>
    </row>
    <row r="16" spans="1:5" s="22" customFormat="1" ht="16.5" customHeight="1">
      <c r="A16" s="396" t="s">
        <v>311</v>
      </c>
      <c r="B16" s="384">
        <v>130</v>
      </c>
      <c r="C16" s="397"/>
      <c r="D16" s="224">
        <v>162136997603</v>
      </c>
      <c r="E16" s="225">
        <v>136490762064</v>
      </c>
    </row>
    <row r="17" spans="1:5" s="20" customFormat="1" ht="16.5" customHeight="1">
      <c r="A17" s="398" t="s">
        <v>312</v>
      </c>
      <c r="B17" s="399">
        <v>131</v>
      </c>
      <c r="C17" s="400"/>
      <c r="D17" s="401">
        <v>160521846090</v>
      </c>
      <c r="E17" s="402">
        <v>127304776160</v>
      </c>
    </row>
    <row r="18" spans="1:5" s="20" customFormat="1" ht="16.5" customHeight="1">
      <c r="A18" s="398" t="s">
        <v>313</v>
      </c>
      <c r="B18" s="399">
        <v>132</v>
      </c>
      <c r="C18" s="400"/>
      <c r="D18" s="401">
        <v>1200582000</v>
      </c>
      <c r="E18" s="402">
        <v>5315835110</v>
      </c>
    </row>
    <row r="19" spans="1:5" ht="16.5" customHeight="1">
      <c r="A19" s="403" t="s">
        <v>314</v>
      </c>
      <c r="B19" s="395">
        <v>133</v>
      </c>
      <c r="C19" s="388"/>
      <c r="D19" s="404">
        <v>0</v>
      </c>
      <c r="E19" s="390">
        <v>0</v>
      </c>
    </row>
    <row r="20" spans="1:5" s="3" customFormat="1" ht="16.5" customHeight="1">
      <c r="A20" s="398" t="s">
        <v>315</v>
      </c>
      <c r="B20" s="395">
        <v>134</v>
      </c>
      <c r="C20" s="405"/>
      <c r="D20" s="406"/>
      <c r="E20" s="407"/>
    </row>
    <row r="21" spans="1:5" ht="16.5" customHeight="1">
      <c r="A21" s="398" t="s">
        <v>316</v>
      </c>
      <c r="B21" s="395">
        <v>135</v>
      </c>
      <c r="C21" s="388" t="s">
        <v>207</v>
      </c>
      <c r="D21" s="389">
        <v>4647147513</v>
      </c>
      <c r="E21" s="390">
        <v>3870150794</v>
      </c>
    </row>
    <row r="22" spans="1:5" ht="16.5" customHeight="1">
      <c r="A22" s="398" t="s">
        <v>317</v>
      </c>
      <c r="B22" s="395">
        <v>139</v>
      </c>
      <c r="C22" s="388"/>
      <c r="D22" s="389">
        <v>-4232578000</v>
      </c>
      <c r="E22" s="217">
        <v>0</v>
      </c>
    </row>
    <row r="23" spans="1:5" s="22" customFormat="1" ht="16.5" customHeight="1">
      <c r="A23" s="408" t="s">
        <v>318</v>
      </c>
      <c r="B23" s="384">
        <v>140</v>
      </c>
      <c r="C23" s="397"/>
      <c r="D23" s="224">
        <v>194929924101.78</v>
      </c>
      <c r="E23" s="225">
        <v>194286222540</v>
      </c>
    </row>
    <row r="24" spans="1:5" ht="16.5" customHeight="1">
      <c r="A24" s="403" t="s">
        <v>319</v>
      </c>
      <c r="B24" s="395">
        <v>141</v>
      </c>
      <c r="C24" s="388" t="s">
        <v>66</v>
      </c>
      <c r="D24" s="389">
        <v>195368996016.78</v>
      </c>
      <c r="E24" s="390">
        <v>194787360992</v>
      </c>
    </row>
    <row r="25" spans="1:5" ht="16.5" customHeight="1">
      <c r="A25" s="398" t="s">
        <v>320</v>
      </c>
      <c r="B25" s="395">
        <v>149</v>
      </c>
      <c r="C25" s="388"/>
      <c r="D25" s="409">
        <v>-439071915</v>
      </c>
      <c r="E25" s="217">
        <v>-501138452</v>
      </c>
    </row>
    <row r="26" spans="1:5" ht="16.5" customHeight="1">
      <c r="A26" s="396" t="s">
        <v>321</v>
      </c>
      <c r="B26" s="384">
        <v>150</v>
      </c>
      <c r="C26" s="397"/>
      <c r="D26" s="393">
        <v>7713792390</v>
      </c>
      <c r="E26" s="225">
        <v>16634226188</v>
      </c>
    </row>
    <row r="27" spans="1:5" ht="16.5" customHeight="1">
      <c r="A27" s="398" t="s">
        <v>322</v>
      </c>
      <c r="B27" s="395">
        <v>151</v>
      </c>
      <c r="C27" s="388"/>
      <c r="D27" s="389">
        <v>7713792390</v>
      </c>
      <c r="E27" s="390">
        <v>16016669250</v>
      </c>
    </row>
    <row r="28" spans="1:5" ht="16.5" customHeight="1">
      <c r="A28" s="403" t="s">
        <v>323</v>
      </c>
      <c r="B28" s="395">
        <v>152</v>
      </c>
      <c r="C28" s="388"/>
      <c r="D28" s="389">
        <v>0</v>
      </c>
      <c r="E28" s="390">
        <v>611686246</v>
      </c>
    </row>
    <row r="29" spans="1:5" ht="16.5" customHeight="1">
      <c r="A29" s="398" t="s">
        <v>324</v>
      </c>
      <c r="B29" s="395">
        <v>154</v>
      </c>
      <c r="C29" s="388" t="s">
        <v>64</v>
      </c>
      <c r="D29" s="389">
        <v>0</v>
      </c>
      <c r="E29" s="390">
        <v>0</v>
      </c>
    </row>
    <row r="30" spans="1:5" ht="16.5" customHeight="1">
      <c r="A30" s="398" t="s">
        <v>325</v>
      </c>
      <c r="B30" s="395">
        <v>158</v>
      </c>
      <c r="C30" s="388"/>
      <c r="D30" s="409">
        <v>0</v>
      </c>
      <c r="E30" s="390">
        <v>5870692</v>
      </c>
    </row>
    <row r="31" spans="1:5" ht="16.5" customHeight="1">
      <c r="A31" s="408" t="s">
        <v>326</v>
      </c>
      <c r="B31" s="384">
        <v>200</v>
      </c>
      <c r="C31" s="410"/>
      <c r="D31" s="411">
        <v>380074269766</v>
      </c>
      <c r="E31" s="412">
        <v>348935207526</v>
      </c>
    </row>
    <row r="32" spans="1:5" ht="16.5" customHeight="1">
      <c r="A32" s="396" t="s">
        <v>327</v>
      </c>
      <c r="B32" s="384">
        <v>210</v>
      </c>
      <c r="C32" s="397"/>
      <c r="D32" s="224">
        <v>0</v>
      </c>
      <c r="E32" s="225">
        <v>0</v>
      </c>
    </row>
    <row r="33" spans="1:5" ht="16.5" customHeight="1">
      <c r="A33" s="398" t="s">
        <v>328</v>
      </c>
      <c r="B33" s="395">
        <v>211</v>
      </c>
      <c r="C33" s="388"/>
      <c r="D33" s="413">
        <v>0</v>
      </c>
      <c r="E33" s="414">
        <v>0</v>
      </c>
    </row>
    <row r="34" spans="1:5" ht="16.5" customHeight="1">
      <c r="A34" s="403" t="s">
        <v>329</v>
      </c>
      <c r="B34" s="395">
        <v>212</v>
      </c>
      <c r="C34" s="388"/>
      <c r="D34" s="413">
        <v>0</v>
      </c>
      <c r="E34" s="414">
        <v>0</v>
      </c>
    </row>
    <row r="35" spans="1:5" ht="16.5" customHeight="1">
      <c r="A35" s="403" t="s">
        <v>330</v>
      </c>
      <c r="B35" s="395">
        <v>213</v>
      </c>
      <c r="C35" s="388" t="s">
        <v>65</v>
      </c>
      <c r="D35" s="413">
        <v>0</v>
      </c>
      <c r="E35" s="414">
        <v>0</v>
      </c>
    </row>
    <row r="36" spans="1:5" ht="16.5" customHeight="1">
      <c r="A36" s="398" t="s">
        <v>331</v>
      </c>
      <c r="B36" s="395">
        <v>218</v>
      </c>
      <c r="C36" s="388" t="s">
        <v>251</v>
      </c>
      <c r="D36" s="389">
        <v>0</v>
      </c>
      <c r="E36" s="390">
        <v>0</v>
      </c>
    </row>
    <row r="37" spans="1:5" ht="16.5" customHeight="1">
      <c r="A37" s="398" t="s">
        <v>332</v>
      </c>
      <c r="B37" s="395">
        <v>219</v>
      </c>
      <c r="C37" s="388"/>
      <c r="D37" s="415">
        <v>0</v>
      </c>
      <c r="E37" s="416" t="s">
        <v>75</v>
      </c>
    </row>
    <row r="38" spans="1:5" ht="16.5" customHeight="1">
      <c r="A38" s="408" t="s">
        <v>333</v>
      </c>
      <c r="B38" s="384">
        <v>220</v>
      </c>
      <c r="C38" s="397"/>
      <c r="D38" s="224">
        <v>266242802149</v>
      </c>
      <c r="E38" s="225">
        <v>276877173883</v>
      </c>
    </row>
    <row r="39" spans="1:5" ht="16.5" customHeight="1">
      <c r="A39" s="398" t="s">
        <v>334</v>
      </c>
      <c r="B39" s="417">
        <v>221</v>
      </c>
      <c r="C39" s="388" t="s">
        <v>67</v>
      </c>
      <c r="D39" s="389">
        <v>261629443057</v>
      </c>
      <c r="E39" s="390">
        <v>273058234364</v>
      </c>
    </row>
    <row r="40" spans="1:5" ht="16.5" customHeight="1">
      <c r="A40" s="418" t="s">
        <v>335</v>
      </c>
      <c r="B40" s="419">
        <v>222</v>
      </c>
      <c r="C40" s="405"/>
      <c r="D40" s="406">
        <v>1156789209305</v>
      </c>
      <c r="E40" s="407">
        <v>1193152205046</v>
      </c>
    </row>
    <row r="41" spans="1:5" s="20" customFormat="1" ht="16.5" customHeight="1">
      <c r="A41" s="418" t="s">
        <v>336</v>
      </c>
      <c r="B41" s="420">
        <v>223</v>
      </c>
      <c r="C41" s="421"/>
      <c r="D41" s="422">
        <v>-895159766248</v>
      </c>
      <c r="E41" s="423">
        <v>-920093970682</v>
      </c>
    </row>
    <row r="42" spans="1:5" ht="16.5" customHeight="1">
      <c r="A42" s="398" t="s">
        <v>337</v>
      </c>
      <c r="B42" s="424">
        <v>224</v>
      </c>
      <c r="C42" s="425" t="s">
        <v>53</v>
      </c>
      <c r="D42" s="426">
        <v>0</v>
      </c>
      <c r="E42" s="427">
        <v>0</v>
      </c>
    </row>
    <row r="43" spans="1:5" ht="16.5" customHeight="1">
      <c r="A43" s="418" t="s">
        <v>335</v>
      </c>
      <c r="B43" s="395">
        <v>225</v>
      </c>
      <c r="C43" s="388"/>
      <c r="D43" s="406">
        <v>0</v>
      </c>
      <c r="E43" s="407">
        <v>0</v>
      </c>
    </row>
    <row r="44" spans="1:5" ht="16.5" customHeight="1">
      <c r="A44" s="418" t="s">
        <v>336</v>
      </c>
      <c r="B44" s="395">
        <v>226</v>
      </c>
      <c r="C44" s="388"/>
      <c r="D44" s="422">
        <v>0</v>
      </c>
      <c r="E44" s="423" t="s">
        <v>75</v>
      </c>
    </row>
    <row r="45" spans="1:5" ht="21" customHeight="1">
      <c r="A45" s="398" t="s">
        <v>338</v>
      </c>
      <c r="B45" s="417">
        <v>227</v>
      </c>
      <c r="C45" s="388" t="s">
        <v>54</v>
      </c>
      <c r="D45" s="389">
        <v>211829921</v>
      </c>
      <c r="E45" s="390">
        <v>129397846</v>
      </c>
    </row>
    <row r="46" spans="1:5" ht="19.5" customHeight="1">
      <c r="A46" s="418" t="s">
        <v>335</v>
      </c>
      <c r="B46" s="395">
        <v>228</v>
      </c>
      <c r="C46" s="388"/>
      <c r="D46" s="406">
        <v>782601645</v>
      </c>
      <c r="E46" s="407">
        <v>647601645</v>
      </c>
    </row>
    <row r="47" spans="1:5" s="20" customFormat="1" ht="21.75" customHeight="1" thickBot="1">
      <c r="A47" s="418" t="s">
        <v>336</v>
      </c>
      <c r="B47" s="399">
        <v>229</v>
      </c>
      <c r="C47" s="400"/>
      <c r="D47" s="422">
        <v>-570771724</v>
      </c>
      <c r="E47" s="423">
        <v>-518203799</v>
      </c>
    </row>
    <row r="48" spans="1:5" s="20" customFormat="1" ht="20.25" customHeight="1" thickTop="1">
      <c r="A48" s="372" t="s">
        <v>301</v>
      </c>
      <c r="B48" s="373" t="s">
        <v>218</v>
      </c>
      <c r="C48" s="373" t="s">
        <v>148</v>
      </c>
      <c r="D48" s="373" t="s">
        <v>302</v>
      </c>
      <c r="E48" s="374" t="s">
        <v>303</v>
      </c>
    </row>
    <row r="49" spans="1:5" s="20" customFormat="1" ht="12" customHeight="1">
      <c r="A49" s="375">
        <v>1</v>
      </c>
      <c r="B49" s="376">
        <v>2</v>
      </c>
      <c r="C49" s="376">
        <v>3</v>
      </c>
      <c r="D49" s="376">
        <v>4</v>
      </c>
      <c r="E49" s="377">
        <v>4</v>
      </c>
    </row>
    <row r="50" spans="1:5" ht="16.5" customHeight="1">
      <c r="A50" s="428" t="s">
        <v>339</v>
      </c>
      <c r="B50" s="417">
        <v>230</v>
      </c>
      <c r="C50" s="388" t="s">
        <v>55</v>
      </c>
      <c r="D50" s="389">
        <v>4401529171</v>
      </c>
      <c r="E50" s="390">
        <v>3689541673</v>
      </c>
    </row>
    <row r="51" spans="1:5" ht="16.5" customHeight="1">
      <c r="A51" s="429" t="s">
        <v>340</v>
      </c>
      <c r="B51" s="395"/>
      <c r="C51" s="388"/>
      <c r="D51" s="406">
        <v>4320181171</v>
      </c>
      <c r="E51" s="407">
        <v>3689541673</v>
      </c>
    </row>
    <row r="52" spans="1:5" ht="16.5" customHeight="1">
      <c r="A52" s="429" t="s">
        <v>341</v>
      </c>
      <c r="B52" s="395"/>
      <c r="C52" s="388"/>
      <c r="D52" s="422">
        <v>81348000</v>
      </c>
      <c r="E52" s="423" t="s">
        <v>75</v>
      </c>
    </row>
    <row r="53" spans="1:5" ht="16.5" customHeight="1">
      <c r="A53" s="408" t="s">
        <v>342</v>
      </c>
      <c r="B53" s="384">
        <v>240</v>
      </c>
      <c r="C53" s="388" t="s">
        <v>56</v>
      </c>
      <c r="D53" s="430">
        <v>0</v>
      </c>
      <c r="E53" s="394">
        <v>0</v>
      </c>
    </row>
    <row r="54" spans="1:5" ht="16.5" customHeight="1">
      <c r="A54" s="418" t="s">
        <v>335</v>
      </c>
      <c r="B54" s="395">
        <v>241</v>
      </c>
      <c r="C54" s="388"/>
      <c r="D54" s="406">
        <v>0</v>
      </c>
      <c r="E54" s="407">
        <v>0</v>
      </c>
    </row>
    <row r="55" spans="1:5" ht="16.5" customHeight="1">
      <c r="A55" s="418" t="s">
        <v>336</v>
      </c>
      <c r="B55" s="395">
        <v>242</v>
      </c>
      <c r="C55" s="388"/>
      <c r="D55" s="422">
        <v>0</v>
      </c>
      <c r="E55" s="423" t="s">
        <v>75</v>
      </c>
    </row>
    <row r="56" spans="1:5" ht="16.5" customHeight="1">
      <c r="A56" s="396" t="s">
        <v>343</v>
      </c>
      <c r="B56" s="384">
        <v>250</v>
      </c>
      <c r="C56" s="397"/>
      <c r="D56" s="224">
        <v>0</v>
      </c>
      <c r="E56" s="394">
        <v>0</v>
      </c>
    </row>
    <row r="57" spans="1:5" ht="16.5" customHeight="1">
      <c r="A57" s="398" t="s">
        <v>344</v>
      </c>
      <c r="B57" s="395">
        <v>251</v>
      </c>
      <c r="C57" s="388"/>
      <c r="D57" s="389">
        <v>0</v>
      </c>
      <c r="E57" s="390">
        <v>0</v>
      </c>
    </row>
    <row r="58" spans="1:5" ht="16.5" customHeight="1">
      <c r="A58" s="398" t="s">
        <v>345</v>
      </c>
      <c r="B58" s="395">
        <v>252</v>
      </c>
      <c r="C58" s="388"/>
      <c r="D58" s="389">
        <v>0</v>
      </c>
      <c r="E58" s="390">
        <v>0</v>
      </c>
    </row>
    <row r="59" spans="1:5" ht="16.5" customHeight="1">
      <c r="A59" s="398" t="s">
        <v>346</v>
      </c>
      <c r="B59" s="395">
        <v>258</v>
      </c>
      <c r="C59" s="388" t="s">
        <v>57</v>
      </c>
      <c r="D59" s="389">
        <v>0</v>
      </c>
      <c r="E59" s="390">
        <v>0</v>
      </c>
    </row>
    <row r="60" spans="1:5" ht="16.5" customHeight="1">
      <c r="A60" s="398" t="s">
        <v>347</v>
      </c>
      <c r="B60" s="395">
        <v>259</v>
      </c>
      <c r="C60" s="388"/>
      <c r="D60" s="415">
        <v>0</v>
      </c>
      <c r="E60" s="416" t="s">
        <v>75</v>
      </c>
    </row>
    <row r="61" spans="1:5" ht="16.5" customHeight="1">
      <c r="A61" s="396" t="s">
        <v>348</v>
      </c>
      <c r="B61" s="384">
        <v>260</v>
      </c>
      <c r="C61" s="397"/>
      <c r="D61" s="224">
        <v>113831467617</v>
      </c>
      <c r="E61" s="431">
        <v>72058033643</v>
      </c>
    </row>
    <row r="62" spans="1:5" ht="16.5" customHeight="1">
      <c r="A62" s="398" t="s">
        <v>349</v>
      </c>
      <c r="B62" s="395">
        <v>261</v>
      </c>
      <c r="C62" s="388" t="s">
        <v>58</v>
      </c>
      <c r="D62" s="389">
        <v>32396214617</v>
      </c>
      <c r="E62" s="390">
        <v>4061989643</v>
      </c>
    </row>
    <row r="63" spans="1:5" ht="16.5" customHeight="1">
      <c r="A63" s="432" t="s">
        <v>350</v>
      </c>
      <c r="B63" s="395">
        <v>262</v>
      </c>
      <c r="C63" s="388" t="s">
        <v>59</v>
      </c>
      <c r="D63" s="389">
        <v>0</v>
      </c>
      <c r="E63" s="390">
        <v>0</v>
      </c>
    </row>
    <row r="64" spans="1:5" ht="16.5" customHeight="1">
      <c r="A64" s="432" t="s">
        <v>351</v>
      </c>
      <c r="B64" s="433">
        <v>268</v>
      </c>
      <c r="C64" s="434"/>
      <c r="D64" s="435">
        <v>81435253000</v>
      </c>
      <c r="E64" s="436">
        <v>67996044000</v>
      </c>
    </row>
    <row r="65" spans="1:101" ht="23.25" customHeight="1" thickBot="1">
      <c r="A65" s="437" t="s">
        <v>352</v>
      </c>
      <c r="B65" s="438">
        <v>270</v>
      </c>
      <c r="C65" s="439"/>
      <c r="D65" s="440">
        <v>746396546736.78003</v>
      </c>
      <c r="E65" s="441">
        <v>699037610593</v>
      </c>
    </row>
    <row r="66" spans="1:101" ht="24" customHeight="1" thickTop="1">
      <c r="A66" s="442" t="s">
        <v>353</v>
      </c>
      <c r="B66" s="443" t="s">
        <v>218</v>
      </c>
      <c r="C66" s="443" t="s">
        <v>148</v>
      </c>
      <c r="D66" s="373" t="s">
        <v>302</v>
      </c>
      <c r="E66" s="374" t="s">
        <v>303</v>
      </c>
    </row>
    <row r="67" spans="1:101" ht="16.5" customHeight="1">
      <c r="A67" s="375">
        <v>1</v>
      </c>
      <c r="B67" s="376">
        <v>2</v>
      </c>
      <c r="C67" s="376">
        <v>3</v>
      </c>
      <c r="D67" s="376">
        <v>4</v>
      </c>
      <c r="E67" s="377">
        <v>4</v>
      </c>
    </row>
    <row r="68" spans="1:101" ht="16.5" customHeight="1">
      <c r="A68" s="408" t="s">
        <v>354</v>
      </c>
      <c r="B68" s="379">
        <v>300</v>
      </c>
      <c r="C68" s="444"/>
      <c r="D68" s="381">
        <v>464509760861</v>
      </c>
      <c r="E68" s="382">
        <v>455095826010</v>
      </c>
    </row>
    <row r="69" spans="1:101" ht="16.5" customHeight="1">
      <c r="A69" s="408" t="s">
        <v>355</v>
      </c>
      <c r="B69" s="384">
        <v>310</v>
      </c>
      <c r="C69" s="445"/>
      <c r="D69" s="224">
        <v>383309778428</v>
      </c>
      <c r="E69" s="225">
        <v>333737843577</v>
      </c>
    </row>
    <row r="70" spans="1:101" ht="16.5" customHeight="1">
      <c r="A70" s="403" t="s">
        <v>356</v>
      </c>
      <c r="B70" s="446">
        <v>311</v>
      </c>
      <c r="C70" s="388" t="s">
        <v>60</v>
      </c>
      <c r="D70" s="447">
        <v>148274227459</v>
      </c>
      <c r="E70" s="390">
        <v>134163191699</v>
      </c>
    </row>
    <row r="71" spans="1:101" s="20" customFormat="1" ht="16.5" customHeight="1">
      <c r="A71" s="398" t="s">
        <v>357</v>
      </c>
      <c r="B71" s="448">
        <v>312</v>
      </c>
      <c r="C71" s="449"/>
      <c r="D71" s="389">
        <v>117390694045</v>
      </c>
      <c r="E71" s="402">
        <v>69429998254</v>
      </c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/>
      <c r="AP71" s="76"/>
      <c r="AQ71" s="76"/>
      <c r="AR71" s="76"/>
      <c r="AS71" s="76"/>
      <c r="AT71" s="76"/>
      <c r="AU71" s="76"/>
      <c r="AV71" s="76"/>
      <c r="AW71" s="76"/>
      <c r="AX71" s="76"/>
      <c r="AY71" s="76"/>
      <c r="AZ71" s="76"/>
      <c r="BA71" s="76"/>
      <c r="BB71" s="76"/>
      <c r="BC71" s="76"/>
      <c r="BD71" s="76"/>
      <c r="BE71" s="76"/>
      <c r="BF71" s="76"/>
      <c r="BG71" s="76"/>
      <c r="BH71" s="76"/>
      <c r="BI71" s="76"/>
      <c r="BJ71" s="76"/>
      <c r="BK71" s="76"/>
      <c r="BL71" s="76"/>
      <c r="BM71" s="76"/>
      <c r="BN71" s="76"/>
      <c r="BO71" s="76"/>
      <c r="BP71" s="76"/>
      <c r="BQ71" s="76"/>
      <c r="BR71" s="76"/>
      <c r="BS71" s="76"/>
      <c r="BT71" s="76"/>
      <c r="BU71" s="76"/>
      <c r="BV71" s="76"/>
      <c r="BW71" s="76"/>
      <c r="BX71" s="76"/>
      <c r="BY71" s="76"/>
      <c r="BZ71" s="76"/>
      <c r="CA71" s="76"/>
      <c r="CB71" s="76"/>
      <c r="CC71" s="76"/>
      <c r="CD71" s="76"/>
      <c r="CE71" s="76"/>
      <c r="CF71" s="76"/>
      <c r="CG71" s="76"/>
      <c r="CH71" s="76"/>
      <c r="CI71" s="76"/>
      <c r="CJ71" s="76"/>
      <c r="CK71" s="76"/>
      <c r="CL71" s="76"/>
      <c r="CM71" s="76"/>
      <c r="CN71" s="76"/>
      <c r="CO71" s="76"/>
      <c r="CP71" s="76"/>
      <c r="CQ71" s="76"/>
      <c r="CR71" s="76"/>
      <c r="CS71" s="76"/>
      <c r="CT71" s="76"/>
      <c r="CU71" s="76"/>
      <c r="CV71" s="76"/>
      <c r="CW71" s="76"/>
    </row>
    <row r="72" spans="1:101" s="20" customFormat="1" ht="16.5" customHeight="1">
      <c r="A72" s="403" t="s">
        <v>358</v>
      </c>
      <c r="B72" s="448">
        <v>313</v>
      </c>
      <c r="C72" s="449"/>
      <c r="D72" s="389">
        <v>610617764</v>
      </c>
      <c r="E72" s="402">
        <v>4629893423</v>
      </c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76"/>
      <c r="AV72" s="76"/>
      <c r="AW72" s="76"/>
      <c r="AX72" s="76"/>
      <c r="AY72" s="76"/>
      <c r="AZ72" s="76"/>
      <c r="BA72" s="76"/>
      <c r="BB72" s="76"/>
      <c r="BC72" s="76"/>
      <c r="BD72" s="76"/>
      <c r="BE72" s="76"/>
      <c r="BF72" s="76"/>
      <c r="BG72" s="76"/>
      <c r="BH72" s="76"/>
      <c r="BI72" s="76"/>
      <c r="BJ72" s="76"/>
      <c r="BK72" s="76"/>
      <c r="BL72" s="76"/>
      <c r="BM72" s="76"/>
      <c r="BN72" s="76"/>
      <c r="BO72" s="76"/>
      <c r="BP72" s="76"/>
      <c r="BQ72" s="76"/>
      <c r="BR72" s="76"/>
      <c r="BS72" s="76"/>
      <c r="BT72" s="76"/>
      <c r="BU72" s="76"/>
      <c r="BV72" s="76"/>
      <c r="BW72" s="76"/>
      <c r="BX72" s="76"/>
      <c r="BY72" s="76"/>
      <c r="BZ72" s="76"/>
      <c r="CA72" s="76"/>
      <c r="CB72" s="76"/>
      <c r="CC72" s="76"/>
      <c r="CD72" s="76"/>
      <c r="CE72" s="76"/>
      <c r="CF72" s="76"/>
      <c r="CG72" s="76"/>
      <c r="CH72" s="76"/>
      <c r="CI72" s="76"/>
      <c r="CJ72" s="76"/>
      <c r="CK72" s="76"/>
      <c r="CL72" s="76"/>
      <c r="CM72" s="76"/>
      <c r="CN72" s="76"/>
      <c r="CO72" s="76"/>
      <c r="CP72" s="76"/>
      <c r="CQ72" s="76"/>
      <c r="CR72" s="76"/>
      <c r="CS72" s="76"/>
      <c r="CT72" s="76"/>
      <c r="CU72" s="76"/>
      <c r="CV72" s="76"/>
      <c r="CW72" s="76"/>
    </row>
    <row r="73" spans="1:101" ht="16.5" customHeight="1">
      <c r="A73" s="398" t="s">
        <v>359</v>
      </c>
      <c r="B73" s="446">
        <v>314</v>
      </c>
      <c r="C73" s="388" t="s">
        <v>61</v>
      </c>
      <c r="D73" s="389">
        <v>24368960706</v>
      </c>
      <c r="E73" s="390">
        <v>29595723434</v>
      </c>
    </row>
    <row r="74" spans="1:101" ht="16.5" customHeight="1">
      <c r="A74" s="403" t="s">
        <v>360</v>
      </c>
      <c r="B74" s="446">
        <v>315</v>
      </c>
      <c r="C74" s="450"/>
      <c r="D74" s="389">
        <v>77139645403</v>
      </c>
      <c r="E74" s="390">
        <v>58268762441</v>
      </c>
    </row>
    <row r="75" spans="1:101" ht="16.5" customHeight="1">
      <c r="A75" s="398" t="s">
        <v>361</v>
      </c>
      <c r="B75" s="446">
        <v>316</v>
      </c>
      <c r="C75" s="388" t="s">
        <v>109</v>
      </c>
      <c r="D75" s="389">
        <v>20689964</v>
      </c>
      <c r="E75" s="390">
        <v>97233402</v>
      </c>
    </row>
    <row r="76" spans="1:101" s="20" customFormat="1" ht="16.5" customHeight="1">
      <c r="A76" s="403" t="s">
        <v>362</v>
      </c>
      <c r="B76" s="448">
        <v>317</v>
      </c>
      <c r="C76" s="449"/>
      <c r="D76" s="451">
        <v>4898717369</v>
      </c>
      <c r="E76" s="390">
        <v>14582427386</v>
      </c>
    </row>
    <row r="77" spans="1:101" s="20" customFormat="1" ht="16.5" customHeight="1">
      <c r="A77" s="398" t="s">
        <v>363</v>
      </c>
      <c r="B77" s="448">
        <v>318</v>
      </c>
      <c r="C77" s="449"/>
      <c r="D77" s="389">
        <v>0</v>
      </c>
      <c r="E77" s="402">
        <v>0</v>
      </c>
    </row>
    <row r="78" spans="1:101" ht="16.5" customHeight="1">
      <c r="A78" s="398" t="s">
        <v>364</v>
      </c>
      <c r="B78" s="446">
        <v>319</v>
      </c>
      <c r="C78" s="388" t="s">
        <v>110</v>
      </c>
      <c r="D78" s="389">
        <v>5788571192</v>
      </c>
      <c r="E78" s="390">
        <v>8559216760</v>
      </c>
    </row>
    <row r="79" spans="1:101" ht="16.5" customHeight="1">
      <c r="A79" s="398" t="s">
        <v>365</v>
      </c>
      <c r="B79" s="446">
        <v>320</v>
      </c>
      <c r="C79" s="450"/>
      <c r="D79" s="389">
        <v>0</v>
      </c>
      <c r="E79" s="452">
        <v>0</v>
      </c>
    </row>
    <row r="80" spans="1:101" ht="16.5" customHeight="1">
      <c r="A80" s="398" t="s">
        <v>366</v>
      </c>
      <c r="B80" s="446"/>
      <c r="C80" s="450"/>
      <c r="D80" s="389">
        <v>4817654526</v>
      </c>
      <c r="E80" s="390">
        <v>14411396778</v>
      </c>
    </row>
    <row r="81" spans="1:5" s="3" customFormat="1" ht="16.5" customHeight="1">
      <c r="A81" s="429" t="s">
        <v>367</v>
      </c>
      <c r="B81" s="453"/>
      <c r="C81" s="454"/>
      <c r="D81" s="406">
        <v>1439085041</v>
      </c>
      <c r="E81" s="455">
        <v>4517518363</v>
      </c>
    </row>
    <row r="82" spans="1:5" s="3" customFormat="1" ht="16.5" customHeight="1">
      <c r="A82" s="456" t="s">
        <v>368</v>
      </c>
      <c r="B82" s="453"/>
      <c r="C82" s="454"/>
      <c r="D82" s="406">
        <v>313838027</v>
      </c>
      <c r="E82" s="455">
        <v>7218770345</v>
      </c>
    </row>
    <row r="83" spans="1:5" s="3" customFormat="1" ht="16.5" customHeight="1">
      <c r="A83" s="456" t="s">
        <v>369</v>
      </c>
      <c r="B83" s="453"/>
      <c r="C83" s="454"/>
      <c r="D83" s="406">
        <v>2927981458</v>
      </c>
      <c r="E83" s="455">
        <v>2420358070</v>
      </c>
    </row>
    <row r="84" spans="1:5" s="3" customFormat="1" ht="16.5" customHeight="1">
      <c r="A84" s="456" t="s">
        <v>847</v>
      </c>
      <c r="B84" s="453"/>
      <c r="C84" s="454"/>
      <c r="D84" s="406">
        <v>136750000</v>
      </c>
      <c r="E84" s="455">
        <v>254750000</v>
      </c>
    </row>
    <row r="85" spans="1:5" ht="16.5" customHeight="1">
      <c r="A85" s="408" t="s">
        <v>370</v>
      </c>
      <c r="B85" s="384">
        <v>330</v>
      </c>
      <c r="C85" s="445"/>
      <c r="D85" s="224">
        <v>81199982433</v>
      </c>
      <c r="E85" s="225">
        <v>121357982433</v>
      </c>
    </row>
    <row r="86" spans="1:5" ht="16.5" customHeight="1">
      <c r="A86" s="398" t="s">
        <v>371</v>
      </c>
      <c r="B86" s="446">
        <v>331</v>
      </c>
      <c r="C86" s="450"/>
      <c r="D86" s="389">
        <v>0</v>
      </c>
      <c r="E86" s="390">
        <v>0</v>
      </c>
    </row>
    <row r="87" spans="1:5" s="20" customFormat="1" ht="16.5" customHeight="1">
      <c r="A87" s="403" t="s">
        <v>372</v>
      </c>
      <c r="B87" s="448">
        <v>332</v>
      </c>
      <c r="C87" s="449" t="s">
        <v>111</v>
      </c>
      <c r="D87" s="401">
        <v>0</v>
      </c>
      <c r="E87" s="402">
        <v>0</v>
      </c>
    </row>
    <row r="88" spans="1:5" ht="16.5" customHeight="1">
      <c r="A88" s="398" t="s">
        <v>373</v>
      </c>
      <c r="B88" s="457">
        <v>333</v>
      </c>
      <c r="C88" s="458"/>
      <c r="D88" s="389">
        <v>0</v>
      </c>
      <c r="E88" s="390">
        <v>0</v>
      </c>
    </row>
    <row r="89" spans="1:5" ht="16.5" customHeight="1">
      <c r="A89" s="403" t="s">
        <v>374</v>
      </c>
      <c r="B89" s="459">
        <v>334</v>
      </c>
      <c r="C89" s="460" t="s">
        <v>112</v>
      </c>
      <c r="D89" s="461">
        <v>80694135433</v>
      </c>
      <c r="E89" s="462">
        <v>120852135433</v>
      </c>
    </row>
    <row r="90" spans="1:5" ht="16.5" customHeight="1">
      <c r="A90" s="398" t="s">
        <v>375</v>
      </c>
      <c r="B90" s="457">
        <v>335</v>
      </c>
      <c r="C90" s="458" t="s">
        <v>59</v>
      </c>
      <c r="D90" s="389">
        <v>0</v>
      </c>
      <c r="E90" s="390">
        <v>0</v>
      </c>
    </row>
    <row r="91" spans="1:5" ht="16.5" customHeight="1">
      <c r="A91" s="398" t="s">
        <v>376</v>
      </c>
      <c r="B91" s="457">
        <v>336</v>
      </c>
      <c r="C91" s="458"/>
      <c r="D91" s="463">
        <v>0</v>
      </c>
      <c r="E91" s="463">
        <v>0</v>
      </c>
    </row>
    <row r="92" spans="1:5" ht="16.5" customHeight="1">
      <c r="A92" s="398" t="s">
        <v>377</v>
      </c>
      <c r="B92" s="457">
        <v>337</v>
      </c>
      <c r="C92" s="458"/>
      <c r="D92" s="463">
        <v>0</v>
      </c>
      <c r="E92" s="464" t="s">
        <v>75</v>
      </c>
    </row>
    <row r="93" spans="1:5" ht="16.5" customHeight="1">
      <c r="A93" s="403" t="s">
        <v>378</v>
      </c>
      <c r="B93" s="457">
        <v>338</v>
      </c>
      <c r="C93" s="458"/>
      <c r="D93" s="463">
        <v>0</v>
      </c>
      <c r="E93" s="464" t="s">
        <v>75</v>
      </c>
    </row>
    <row r="94" spans="1:5" ht="16.5" customHeight="1" thickBot="1">
      <c r="A94" s="465" t="s">
        <v>379</v>
      </c>
      <c r="B94" s="466">
        <v>339</v>
      </c>
      <c r="C94" s="467"/>
      <c r="D94" s="468">
        <v>505847000</v>
      </c>
      <c r="E94" s="230">
        <v>505847000</v>
      </c>
    </row>
    <row r="95" spans="1:5" ht="30" customHeight="1" thickTop="1">
      <c r="A95" s="372" t="s">
        <v>353</v>
      </c>
      <c r="B95" s="373" t="s">
        <v>218</v>
      </c>
      <c r="C95" s="373" t="s">
        <v>148</v>
      </c>
      <c r="D95" s="373" t="s">
        <v>302</v>
      </c>
      <c r="E95" s="374" t="s">
        <v>303</v>
      </c>
    </row>
    <row r="96" spans="1:5" ht="16.5" customHeight="1">
      <c r="A96" s="375">
        <v>1</v>
      </c>
      <c r="B96" s="376">
        <v>2</v>
      </c>
      <c r="C96" s="376">
        <v>3</v>
      </c>
      <c r="D96" s="376">
        <v>4</v>
      </c>
      <c r="E96" s="377">
        <v>4</v>
      </c>
    </row>
    <row r="97" spans="1:5" ht="25.5" customHeight="1">
      <c r="A97" s="408" t="s">
        <v>380</v>
      </c>
      <c r="B97" s="384">
        <v>400</v>
      </c>
      <c r="C97" s="445"/>
      <c r="D97" s="411">
        <v>281886785875.31</v>
      </c>
      <c r="E97" s="412">
        <v>243941784583</v>
      </c>
    </row>
    <row r="98" spans="1:5" ht="23.25" customHeight="1">
      <c r="A98" s="408" t="s">
        <v>381</v>
      </c>
      <c r="B98" s="384">
        <v>410</v>
      </c>
      <c r="C98" s="445" t="s">
        <v>268</v>
      </c>
      <c r="D98" s="224">
        <v>261286228789.31</v>
      </c>
      <c r="E98" s="225">
        <v>226836219176</v>
      </c>
    </row>
    <row r="99" spans="1:5" ht="16.5" customHeight="1">
      <c r="A99" s="403" t="s">
        <v>382</v>
      </c>
      <c r="B99" s="446">
        <v>411</v>
      </c>
      <c r="C99" s="450"/>
      <c r="D99" s="401">
        <v>136497380000</v>
      </c>
      <c r="E99" s="390">
        <v>136497380000</v>
      </c>
    </row>
    <row r="100" spans="1:5" ht="16.5" customHeight="1">
      <c r="A100" s="403" t="s">
        <v>383</v>
      </c>
      <c r="B100" s="446">
        <v>412</v>
      </c>
      <c r="C100" s="450"/>
      <c r="D100" s="469">
        <v>-46818182</v>
      </c>
      <c r="E100" s="470">
        <v>-46818182</v>
      </c>
    </row>
    <row r="101" spans="1:5" ht="16.5" customHeight="1">
      <c r="A101" s="432" t="s">
        <v>384</v>
      </c>
      <c r="B101" s="446">
        <v>413</v>
      </c>
      <c r="C101" s="450"/>
      <c r="D101" s="389">
        <v>78693126086</v>
      </c>
      <c r="E101" s="390">
        <v>73423126086</v>
      </c>
    </row>
    <row r="102" spans="1:5" ht="16.5" customHeight="1">
      <c r="A102" s="403" t="s">
        <v>385</v>
      </c>
      <c r="B102" s="446">
        <v>414</v>
      </c>
      <c r="C102" s="450"/>
      <c r="D102" s="389">
        <v>0</v>
      </c>
      <c r="E102" s="390">
        <v>0</v>
      </c>
    </row>
    <row r="103" spans="1:5" ht="16.5" customHeight="1">
      <c r="A103" s="398" t="s">
        <v>848</v>
      </c>
      <c r="B103" s="446">
        <v>415</v>
      </c>
      <c r="C103" s="450"/>
      <c r="D103" s="389">
        <v>0</v>
      </c>
      <c r="E103" s="390">
        <v>0</v>
      </c>
    </row>
    <row r="104" spans="1:5" ht="16.5" customHeight="1">
      <c r="A104" s="398" t="s">
        <v>849</v>
      </c>
      <c r="B104" s="446">
        <v>416</v>
      </c>
      <c r="C104" s="450"/>
      <c r="D104" s="389">
        <v>0</v>
      </c>
      <c r="E104" s="471">
        <v>0</v>
      </c>
    </row>
    <row r="105" spans="1:5" ht="16.5" customHeight="1">
      <c r="A105" s="398" t="s">
        <v>386</v>
      </c>
      <c r="B105" s="446">
        <v>417</v>
      </c>
      <c r="C105" s="450"/>
      <c r="D105" s="389">
        <v>5471407693</v>
      </c>
      <c r="E105" s="471">
        <v>10741407693</v>
      </c>
    </row>
    <row r="106" spans="1:5" ht="16.5" customHeight="1">
      <c r="A106" s="398" t="s">
        <v>850</v>
      </c>
      <c r="B106" s="446">
        <v>418</v>
      </c>
      <c r="C106" s="450"/>
      <c r="D106" s="389">
        <v>6221123579</v>
      </c>
      <c r="E106" s="390">
        <v>6221123579</v>
      </c>
    </row>
    <row r="107" spans="1:5" ht="16.5" customHeight="1">
      <c r="A107" s="398" t="s">
        <v>387</v>
      </c>
      <c r="B107" s="446">
        <v>419</v>
      </c>
      <c r="C107" s="450"/>
      <c r="D107" s="389">
        <v>0</v>
      </c>
      <c r="E107" s="472">
        <v>0</v>
      </c>
    </row>
    <row r="108" spans="1:5" ht="16.5" customHeight="1">
      <c r="A108" s="398" t="s">
        <v>388</v>
      </c>
      <c r="B108" s="446">
        <v>420</v>
      </c>
      <c r="C108" s="450"/>
      <c r="D108" s="393">
        <v>34450009613.309998</v>
      </c>
      <c r="E108" s="471">
        <v>0</v>
      </c>
    </row>
    <row r="109" spans="1:5" ht="16.5" customHeight="1">
      <c r="A109" s="403" t="s">
        <v>389</v>
      </c>
      <c r="B109" s="446">
        <v>421</v>
      </c>
      <c r="C109" s="450"/>
      <c r="D109" s="389">
        <v>0</v>
      </c>
      <c r="E109" s="473">
        <v>0</v>
      </c>
    </row>
    <row r="110" spans="1:5" ht="16.5" customHeight="1">
      <c r="A110" s="474" t="s">
        <v>390</v>
      </c>
      <c r="B110" s="446">
        <v>422</v>
      </c>
      <c r="C110" s="450"/>
      <c r="D110" s="389">
        <v>0</v>
      </c>
      <c r="E110" s="473">
        <v>0</v>
      </c>
    </row>
    <row r="111" spans="1:5" ht="22.5" customHeight="1">
      <c r="A111" s="475" t="s">
        <v>391</v>
      </c>
      <c r="B111" s="384">
        <v>430</v>
      </c>
      <c r="C111" s="445"/>
      <c r="D111" s="476">
        <v>20600557086</v>
      </c>
      <c r="E111" s="477">
        <v>17105565407</v>
      </c>
    </row>
    <row r="112" spans="1:5" ht="21.75" customHeight="1">
      <c r="A112" s="474" t="s">
        <v>392</v>
      </c>
      <c r="B112" s="446">
        <v>432</v>
      </c>
      <c r="C112" s="450" t="s">
        <v>269</v>
      </c>
      <c r="D112" s="478">
        <v>0</v>
      </c>
      <c r="E112" s="479" t="s">
        <v>75</v>
      </c>
    </row>
    <row r="113" spans="1:5" ht="22.5" customHeight="1">
      <c r="A113" s="474" t="s">
        <v>393</v>
      </c>
      <c r="B113" s="480">
        <v>433</v>
      </c>
      <c r="C113" s="481"/>
      <c r="D113" s="482">
        <v>20600557086</v>
      </c>
      <c r="E113" s="483">
        <v>17105565407</v>
      </c>
    </row>
    <row r="114" spans="1:5" ht="23.25" customHeight="1" thickBot="1">
      <c r="A114" s="484" t="s">
        <v>394</v>
      </c>
      <c r="B114" s="485"/>
      <c r="C114" s="486"/>
      <c r="D114" s="440">
        <v>746396546736.31006</v>
      </c>
      <c r="E114" s="441">
        <v>699037610593</v>
      </c>
    </row>
    <row r="115" spans="1:5" ht="37.5" customHeight="1" thickTop="1" thickBot="1">
      <c r="A115" s="771" t="s">
        <v>395</v>
      </c>
      <c r="B115" s="771"/>
      <c r="C115" s="487"/>
      <c r="D115" s="488">
        <f>D65-D114</f>
        <v>0.469970703125</v>
      </c>
      <c r="E115" s="488">
        <f>E65-E114</f>
        <v>0</v>
      </c>
    </row>
    <row r="116" spans="1:5" ht="30" customHeight="1" thickTop="1">
      <c r="A116" s="769" t="s">
        <v>396</v>
      </c>
      <c r="B116" s="770"/>
      <c r="C116" s="443" t="s">
        <v>148</v>
      </c>
      <c r="D116" s="373" t="s">
        <v>302</v>
      </c>
      <c r="E116" s="374" t="s">
        <v>303</v>
      </c>
    </row>
    <row r="117" spans="1:5" ht="22.5" customHeight="1">
      <c r="A117" s="489" t="s">
        <v>397</v>
      </c>
      <c r="B117" s="490"/>
      <c r="C117" s="491">
        <v>24</v>
      </c>
      <c r="D117" s="492"/>
      <c r="E117" s="493"/>
    </row>
    <row r="118" spans="1:5" ht="21" customHeight="1">
      <c r="A118" s="494" t="s">
        <v>398</v>
      </c>
      <c r="B118" s="495"/>
      <c r="C118" s="496"/>
      <c r="D118" s="389"/>
      <c r="E118" s="390"/>
    </row>
    <row r="119" spans="1:5" ht="17.25" hidden="1" customHeight="1">
      <c r="A119" s="497" t="s">
        <v>854</v>
      </c>
      <c r="B119" s="495"/>
      <c r="C119" s="496"/>
      <c r="D119" s="389"/>
      <c r="E119" s="390"/>
    </row>
    <row r="120" spans="1:5" ht="16.5" hidden="1" customHeight="1">
      <c r="A120" s="497" t="s">
        <v>855</v>
      </c>
      <c r="B120" s="495"/>
      <c r="C120" s="496"/>
      <c r="D120" s="406"/>
      <c r="E120" s="407"/>
    </row>
    <row r="121" spans="1:5" ht="16.5" hidden="1" customHeight="1">
      <c r="A121" s="497" t="s">
        <v>856</v>
      </c>
      <c r="B121" s="495"/>
      <c r="C121" s="496"/>
      <c r="D121" s="389"/>
      <c r="E121" s="390"/>
    </row>
    <row r="122" spans="1:5" ht="16.5" hidden="1" customHeight="1">
      <c r="A122" s="494" t="s">
        <v>857</v>
      </c>
      <c r="B122" s="495"/>
      <c r="C122" s="496"/>
      <c r="D122" s="389"/>
      <c r="E122" s="390"/>
    </row>
    <row r="123" spans="1:5" ht="16.5" hidden="1" customHeight="1">
      <c r="A123" s="494" t="s">
        <v>858</v>
      </c>
      <c r="B123" s="495"/>
      <c r="C123" s="496"/>
      <c r="D123" s="389"/>
      <c r="E123" s="390"/>
    </row>
    <row r="124" spans="1:5" ht="22.5" customHeight="1">
      <c r="A124" s="498" t="s">
        <v>399</v>
      </c>
      <c r="B124" s="495"/>
      <c r="C124" s="496"/>
      <c r="D124" s="499"/>
      <c r="E124" s="390"/>
    </row>
    <row r="125" spans="1:5" ht="20.25" customHeight="1">
      <c r="A125" s="494" t="s">
        <v>400</v>
      </c>
      <c r="B125" s="495"/>
      <c r="C125" s="496"/>
      <c r="D125" s="389"/>
      <c r="E125" s="390"/>
    </row>
    <row r="126" spans="1:5" ht="4.5" customHeight="1" thickBot="1">
      <c r="A126" s="500"/>
      <c r="B126" s="501"/>
      <c r="C126" s="502"/>
      <c r="D126" s="503"/>
      <c r="E126" s="504"/>
    </row>
    <row r="127" spans="1:5" ht="7.5" customHeight="1" thickTop="1">
      <c r="A127" s="370"/>
      <c r="B127" s="371"/>
      <c r="C127" s="371"/>
      <c r="D127" s="371"/>
      <c r="E127" s="505"/>
    </row>
    <row r="128" spans="1:5" ht="39.75" customHeight="1">
      <c r="A128" s="506" t="s">
        <v>401</v>
      </c>
      <c r="B128" s="507" t="s">
        <v>402</v>
      </c>
      <c r="C128" s="371"/>
      <c r="D128" s="507"/>
      <c r="E128" s="508" t="s">
        <v>403</v>
      </c>
    </row>
    <row r="130" spans="1:5">
      <c r="D130" s="1"/>
      <c r="E130" s="1"/>
    </row>
    <row r="131" spans="1:5" ht="50.25" customHeight="1">
      <c r="A131" s="772"/>
      <c r="B131" s="772"/>
      <c r="C131" s="772"/>
      <c r="D131" s="772"/>
    </row>
    <row r="132" spans="1:5" ht="192.75" hidden="1" customHeight="1">
      <c r="A132" s="79" t="s">
        <v>177</v>
      </c>
      <c r="B132" s="28"/>
    </row>
    <row r="133" spans="1:5" ht="54.75" hidden="1" customHeight="1">
      <c r="A133" s="79" t="s">
        <v>178</v>
      </c>
      <c r="B133" s="28"/>
    </row>
    <row r="134" spans="1:5" ht="22.5" hidden="1">
      <c r="A134" s="78"/>
      <c r="B134" s="28"/>
    </row>
    <row r="135" spans="1:5" ht="22.5" hidden="1">
      <c r="A135" s="78"/>
      <c r="B135" s="28"/>
    </row>
    <row r="136" spans="1:5" ht="19.5" hidden="1">
      <c r="A136" s="773" t="s">
        <v>270</v>
      </c>
      <c r="B136" s="773"/>
      <c r="C136" s="773"/>
      <c r="D136" s="773"/>
      <c r="E136" s="773"/>
    </row>
    <row r="137" spans="1:5" ht="20.25" hidden="1">
      <c r="A137" s="757" t="s">
        <v>96</v>
      </c>
      <c r="B137" s="757"/>
      <c r="C137" s="757"/>
      <c r="D137" s="757"/>
      <c r="E137" s="757"/>
    </row>
    <row r="138" spans="1:5" ht="20.25" hidden="1">
      <c r="A138" s="757"/>
      <c r="B138" s="757"/>
      <c r="C138" s="757"/>
      <c r="D138" s="757"/>
      <c r="E138" s="757"/>
    </row>
    <row r="139" spans="1:5" hidden="1"/>
    <row r="140" spans="1:5" ht="20.25" hidden="1">
      <c r="A140" s="758" t="s">
        <v>215</v>
      </c>
      <c r="B140" s="758"/>
      <c r="C140" s="758"/>
      <c r="D140" s="758"/>
      <c r="E140" s="758"/>
    </row>
    <row r="141" spans="1:5" ht="29.25" hidden="1" thickTop="1">
      <c r="A141" s="759" t="s">
        <v>216</v>
      </c>
      <c r="B141" s="760"/>
      <c r="C141" s="761"/>
      <c r="D141" s="23" t="s">
        <v>246</v>
      </c>
      <c r="E141" s="36" t="s">
        <v>159</v>
      </c>
    </row>
    <row r="142" spans="1:5" ht="15.75" hidden="1">
      <c r="A142" s="63" t="s">
        <v>259</v>
      </c>
      <c r="B142" s="51"/>
      <c r="C142" s="52"/>
      <c r="D142" s="53"/>
      <c r="E142" s="59"/>
    </row>
    <row r="143" spans="1:5" hidden="1">
      <c r="A143" s="34" t="s">
        <v>144</v>
      </c>
      <c r="B143" s="51"/>
      <c r="C143" s="52"/>
      <c r="D143" s="54">
        <f>D9/D69</f>
        <v>0.95568205557685537</v>
      </c>
      <c r="E143" s="80">
        <f>E9/E69</f>
        <v>1.0490341739929903</v>
      </c>
    </row>
    <row r="144" spans="1:5" hidden="1">
      <c r="A144" s="128" t="s">
        <v>23</v>
      </c>
      <c r="B144" s="55"/>
      <c r="C144" s="56"/>
      <c r="D144" s="57"/>
      <c r="E144" s="58"/>
    </row>
    <row r="145" spans="1:5" hidden="1">
      <c r="A145" s="43" t="s">
        <v>24</v>
      </c>
      <c r="B145" s="45"/>
      <c r="C145" s="44"/>
      <c r="D145" s="119">
        <f>(D10+D13)/D69</f>
        <v>4.0217154968551459E-3</v>
      </c>
      <c r="E145" s="118">
        <f>(E10+E13)/E69</f>
        <v>8.0637911666109514E-3</v>
      </c>
    </row>
    <row r="146" spans="1:5" s="3" customFormat="1" ht="15.75" hidden="1">
      <c r="A146" s="128" t="s">
        <v>92</v>
      </c>
      <c r="B146" s="47"/>
      <c r="C146" s="48"/>
      <c r="D146" s="82"/>
      <c r="E146" s="50"/>
    </row>
    <row r="147" spans="1:5" hidden="1">
      <c r="A147" s="43" t="s">
        <v>47</v>
      </c>
      <c r="B147" s="45"/>
      <c r="C147" s="44"/>
      <c r="D147" s="129">
        <f>344521607010/D89</f>
        <v>4.2694751627403562</v>
      </c>
      <c r="E147" s="130">
        <f>289991215150/E89</f>
        <v>2.399553918604691</v>
      </c>
    </row>
    <row r="148" spans="1:5" s="3" customFormat="1" ht="15.75" hidden="1">
      <c r="A148" s="128" t="s">
        <v>258</v>
      </c>
      <c r="B148" s="47"/>
      <c r="C148" s="48"/>
      <c r="D148" s="82"/>
      <c r="E148" s="131"/>
    </row>
    <row r="149" spans="1:5" s="22" customFormat="1" hidden="1">
      <c r="A149" s="70" t="s">
        <v>230</v>
      </c>
      <c r="B149" s="71"/>
      <c r="C149" s="72"/>
      <c r="D149" s="129">
        <f>(D114-D68)/D99</f>
        <v>2.0651442970942742</v>
      </c>
      <c r="E149" s="132">
        <f>(E114-E68)/E99</f>
        <v>1.7871536038493925</v>
      </c>
    </row>
    <row r="150" spans="1:5" s="3" customFormat="1" ht="15.75" hidden="1">
      <c r="A150" s="128" t="s">
        <v>229</v>
      </c>
      <c r="B150" s="47"/>
      <c r="C150" s="48"/>
      <c r="D150" s="82"/>
      <c r="E150" s="131"/>
    </row>
    <row r="151" spans="1:5" s="3" customFormat="1" ht="15.75" hidden="1">
      <c r="A151" s="66" t="s">
        <v>86</v>
      </c>
      <c r="B151" s="47"/>
      <c r="C151" s="48"/>
      <c r="D151" s="82"/>
      <c r="E151" s="131"/>
    </row>
    <row r="152" spans="1:5" ht="15.75" hidden="1">
      <c r="A152" s="67" t="s">
        <v>88</v>
      </c>
      <c r="B152" s="45"/>
      <c r="C152" s="44"/>
      <c r="D152" s="133">
        <f>KQHDSX!G28</f>
        <v>37330157984.691193</v>
      </c>
      <c r="E152" s="65">
        <v>73214433614</v>
      </c>
    </row>
    <row r="153" spans="1:5" ht="15.75" hidden="1">
      <c r="A153" s="67" t="s">
        <v>257</v>
      </c>
      <c r="B153" s="45"/>
      <c r="C153" s="44"/>
      <c r="D153" s="133">
        <f>KQHDSX!G31</f>
        <v>34450009613.691193</v>
      </c>
      <c r="E153" s="65">
        <v>64041962101</v>
      </c>
    </row>
    <row r="154" spans="1:5" ht="15.75" hidden="1">
      <c r="A154" s="67" t="s">
        <v>87</v>
      </c>
      <c r="B154" s="45"/>
      <c r="C154" s="44"/>
      <c r="D154" s="133">
        <f>KQHDSX!G14+KQHDSX!G19+KQHDSX!G25</f>
        <v>1900615899382</v>
      </c>
      <c r="E154" s="65">
        <v>2081173779525</v>
      </c>
    </row>
    <row r="155" spans="1:5" hidden="1">
      <c r="A155" s="43" t="s">
        <v>2</v>
      </c>
      <c r="B155" s="45"/>
      <c r="C155" s="44"/>
      <c r="D155" s="129">
        <f>D152/D154*100</f>
        <v>1.9641084764590984</v>
      </c>
      <c r="E155" s="134">
        <f>E152/E154*100</f>
        <v>3.5179394596596447</v>
      </c>
    </row>
    <row r="156" spans="1:5" hidden="1">
      <c r="A156" s="43" t="s">
        <v>3</v>
      </c>
      <c r="B156" s="45"/>
      <c r="C156" s="44"/>
      <c r="D156" s="129">
        <f>D152/D114*100</f>
        <v>5.0013840696236951</v>
      </c>
      <c r="E156" s="134">
        <f>E152/E114*100</f>
        <v>10.473604353260981</v>
      </c>
    </row>
    <row r="157" spans="1:5" hidden="1">
      <c r="A157" s="43" t="s">
        <v>102</v>
      </c>
      <c r="B157" s="45"/>
      <c r="C157" s="44"/>
      <c r="D157" s="129">
        <f>D152/D98*100</f>
        <v>14.287074430850556</v>
      </c>
      <c r="E157" s="134">
        <f>E152/E98*100</f>
        <v>32.276341882243081</v>
      </c>
    </row>
    <row r="158" spans="1:5" hidden="1">
      <c r="A158" s="43" t="s">
        <v>237</v>
      </c>
      <c r="B158" s="45"/>
      <c r="C158" s="44"/>
      <c r="D158" s="129">
        <f>D154/(D39+D45)*100</f>
        <v>725.86566577748442</v>
      </c>
      <c r="E158" s="132">
        <f>E154/(E39+E45)*100</f>
        <v>761.81112691265491</v>
      </c>
    </row>
    <row r="159" spans="1:5" hidden="1">
      <c r="A159" s="43" t="s">
        <v>272</v>
      </c>
      <c r="B159" s="45"/>
      <c r="C159" s="44"/>
      <c r="D159" s="139" t="e">
        <f>D154/D165</f>
        <v>#REF!</v>
      </c>
      <c r="E159" s="64">
        <v>16.8</v>
      </c>
    </row>
    <row r="160" spans="1:5" s="3" customFormat="1" ht="15.75" hidden="1">
      <c r="A160" s="46" t="s">
        <v>123</v>
      </c>
      <c r="B160" s="47"/>
      <c r="C160" s="48"/>
      <c r="D160" s="68" t="e">
        <f>(SUM(#REF!))/9+(SUM(#REF!))/12</f>
        <v>#REF!</v>
      </c>
      <c r="E160" s="127">
        <f>E10</f>
        <v>2691192275</v>
      </c>
    </row>
    <row r="161" spans="1:5" s="3" customFormat="1" ht="15.75" hidden="1">
      <c r="A161" s="46" t="s">
        <v>124</v>
      </c>
      <c r="B161" s="47"/>
      <c r="C161" s="48"/>
      <c r="D161" s="68" t="e">
        <f>#REF!</f>
        <v>#REF!</v>
      </c>
      <c r="E161" s="127">
        <f>E24</f>
        <v>194787360992</v>
      </c>
    </row>
    <row r="162" spans="1:5" s="3" customFormat="1" ht="15.75" hidden="1">
      <c r="A162" s="46" t="s">
        <v>73</v>
      </c>
      <c r="B162" s="47"/>
      <c r="C162" s="48"/>
      <c r="D162" s="68" t="e">
        <f>SUM(#REF!)/12</f>
        <v>#REF!</v>
      </c>
      <c r="E162" s="127">
        <f>E17+E18</f>
        <v>132620611270</v>
      </c>
    </row>
    <row r="163" spans="1:5" s="3" customFormat="1" ht="15.75" hidden="1">
      <c r="A163" s="46" t="s">
        <v>74</v>
      </c>
      <c r="B163" s="47"/>
      <c r="C163" s="48"/>
      <c r="D163" s="68" t="e">
        <f>SUM(#REF!)/12</f>
        <v>#REF!</v>
      </c>
      <c r="E163" s="127">
        <f>E71+E71</f>
        <v>138859996508</v>
      </c>
    </row>
    <row r="164" spans="1:5" s="3" customFormat="1" ht="15.75" hidden="1">
      <c r="A164" s="46" t="s">
        <v>127</v>
      </c>
      <c r="B164" s="47"/>
      <c r="C164" s="48"/>
      <c r="D164" s="68"/>
      <c r="E164" s="127"/>
    </row>
    <row r="165" spans="1:5" s="3" customFormat="1" ht="15.75" hidden="1">
      <c r="A165" s="73" t="s">
        <v>93</v>
      </c>
      <c r="B165" s="47"/>
      <c r="C165" s="48"/>
      <c r="D165" s="69" t="e">
        <f>D160+D161+D162-D163+D164</f>
        <v>#REF!</v>
      </c>
      <c r="E165" s="69">
        <f>E160+E161+E162-E163+E164</f>
        <v>191239168029</v>
      </c>
    </row>
    <row r="166" spans="1:5" ht="15.75" hidden="1" thickBot="1">
      <c r="A166" s="60"/>
      <c r="B166" s="62"/>
      <c r="C166" s="61"/>
      <c r="D166" s="41"/>
      <c r="E166" s="42"/>
    </row>
    <row r="167" spans="1:5" hidden="1"/>
    <row r="168" spans="1:5" ht="15.75" hidden="1">
      <c r="D168" s="762" t="s">
        <v>271</v>
      </c>
      <c r="E168" s="762"/>
    </row>
    <row r="169" spans="1:5" hidden="1"/>
    <row r="170" spans="1:5" ht="17.25" hidden="1">
      <c r="A170" s="746" t="s">
        <v>0</v>
      </c>
      <c r="B170" s="746"/>
      <c r="C170" s="746"/>
      <c r="D170" s="746"/>
      <c r="E170" s="746"/>
    </row>
    <row r="171" spans="1:5" ht="15.75" hidden="1" thickTop="1">
      <c r="A171" s="88" t="s">
        <v>286</v>
      </c>
      <c r="B171" s="135" t="s">
        <v>152</v>
      </c>
      <c r="C171" s="135" t="s">
        <v>211</v>
      </c>
      <c r="D171" s="749" t="s">
        <v>285</v>
      </c>
      <c r="E171" s="750"/>
    </row>
    <row r="172" spans="1:5" ht="20.25" hidden="1">
      <c r="A172" s="87" t="s">
        <v>151</v>
      </c>
      <c r="B172" s="91"/>
      <c r="C172" s="91"/>
      <c r="D172" s="89"/>
      <c r="E172" s="103"/>
    </row>
    <row r="173" spans="1:5" ht="15.75" hidden="1">
      <c r="A173" s="77" t="s">
        <v>121</v>
      </c>
      <c r="B173" s="92"/>
      <c r="C173" s="92"/>
      <c r="D173" s="83"/>
      <c r="E173" s="104"/>
    </row>
    <row r="174" spans="1:5" hidden="1">
      <c r="A174" s="84" t="s">
        <v>180</v>
      </c>
      <c r="B174" s="93">
        <f>D31/D65</f>
        <v>0.50921225644420731</v>
      </c>
      <c r="C174" s="93">
        <f>E31/E65</f>
        <v>0.49916514110019783</v>
      </c>
      <c r="D174" s="83"/>
      <c r="E174" s="104"/>
    </row>
    <row r="175" spans="1:5" hidden="1">
      <c r="A175" s="84" t="s">
        <v>181</v>
      </c>
      <c r="B175" s="93">
        <f>D9/D65</f>
        <v>0.49078774355579269</v>
      </c>
      <c r="C175" s="93">
        <f>E9/E65</f>
        <v>0.50083485889980217</v>
      </c>
      <c r="D175" s="83"/>
      <c r="E175" s="104"/>
    </row>
    <row r="176" spans="1:5" ht="15.75" hidden="1">
      <c r="A176" s="77" t="s">
        <v>122</v>
      </c>
      <c r="B176" s="93"/>
      <c r="C176" s="93"/>
      <c r="D176" s="83"/>
      <c r="E176" s="104"/>
    </row>
    <row r="177" spans="1:5" hidden="1">
      <c r="A177" s="84" t="s">
        <v>179</v>
      </c>
      <c r="B177" s="93">
        <f>D68/D114</f>
        <v>0.62233642812538881</v>
      </c>
      <c r="C177" s="93">
        <f>E68/E114</f>
        <v>0.65103196038899547</v>
      </c>
      <c r="D177" s="83"/>
      <c r="E177" s="104"/>
    </row>
    <row r="178" spans="1:5" hidden="1">
      <c r="A178" s="84" t="s">
        <v>261</v>
      </c>
      <c r="B178" s="93">
        <f>D97/D114</f>
        <v>0.37766357187461114</v>
      </c>
      <c r="C178" s="93">
        <f>E97/E114</f>
        <v>0.34896803961100453</v>
      </c>
      <c r="D178" s="83"/>
      <c r="E178" s="104"/>
    </row>
    <row r="179" spans="1:5" ht="15.75" hidden="1">
      <c r="A179" s="77" t="s">
        <v>163</v>
      </c>
      <c r="B179" s="93"/>
      <c r="C179" s="93"/>
      <c r="D179" s="83"/>
      <c r="E179" s="104"/>
    </row>
    <row r="180" spans="1:5" hidden="1">
      <c r="A180" s="85" t="s">
        <v>158</v>
      </c>
      <c r="B180" s="93" t="e">
        <f>#REF!/((#REF!+#REF!+#REF!)/3)</f>
        <v>#REF!</v>
      </c>
      <c r="C180" s="93">
        <v>20.170000000000002</v>
      </c>
      <c r="D180" s="90" t="s">
        <v>5</v>
      </c>
      <c r="E180" s="104"/>
    </row>
    <row r="181" spans="1:5" ht="15.75" hidden="1">
      <c r="A181" s="86" t="s">
        <v>284</v>
      </c>
      <c r="B181" s="94" t="e">
        <f>90/B180</f>
        <v>#REF!</v>
      </c>
      <c r="C181" s="94">
        <v>17.850000000000001</v>
      </c>
      <c r="D181" s="747" t="s">
        <v>160</v>
      </c>
      <c r="E181" s="748"/>
    </row>
    <row r="182" spans="1:5" hidden="1">
      <c r="A182" s="85" t="s">
        <v>82</v>
      </c>
      <c r="B182" s="93" t="e">
        <f>#REF!/((#REF!+#REF!+#REF!+#REF!)/3)</f>
        <v>#REF!</v>
      </c>
      <c r="C182" s="93">
        <v>23.68</v>
      </c>
      <c r="D182" s="90"/>
      <c r="E182" s="104"/>
    </row>
    <row r="183" spans="1:5" ht="15.75" hidden="1">
      <c r="A183" s="85" t="s">
        <v>83</v>
      </c>
      <c r="B183" s="94" t="e">
        <f>90/B182</f>
        <v>#REF!</v>
      </c>
      <c r="C183" s="94">
        <v>15.2</v>
      </c>
      <c r="D183" s="747" t="s">
        <v>161</v>
      </c>
      <c r="E183" s="748"/>
    </row>
    <row r="184" spans="1:5" hidden="1">
      <c r="A184" s="85" t="s">
        <v>214</v>
      </c>
      <c r="B184" s="93" t="e">
        <f>#REF!/((#REF!+#REF!+#REF!)/3)</f>
        <v>#REF!</v>
      </c>
      <c r="C184" s="93">
        <v>13.61</v>
      </c>
      <c r="D184" s="90"/>
      <c r="E184" s="104"/>
    </row>
    <row r="185" spans="1:5" ht="15.75" hidden="1">
      <c r="A185" s="85" t="s">
        <v>292</v>
      </c>
      <c r="B185" s="94" t="e">
        <f>90/B184</f>
        <v>#REF!</v>
      </c>
      <c r="C185" s="94">
        <v>26.45</v>
      </c>
      <c r="D185" s="747" t="s">
        <v>204</v>
      </c>
      <c r="E185" s="748"/>
    </row>
    <row r="186" spans="1:5" ht="31.5" hidden="1">
      <c r="A186" s="108" t="s">
        <v>205</v>
      </c>
      <c r="B186" s="95" t="e">
        <f>B181+B183-B185</f>
        <v>#REF!</v>
      </c>
      <c r="C186" s="95">
        <f>C181+C183-C185</f>
        <v>6.5999999999999979</v>
      </c>
      <c r="D186" s="747" t="s">
        <v>253</v>
      </c>
      <c r="E186" s="748"/>
    </row>
    <row r="187" spans="1:5" ht="15.75" hidden="1">
      <c r="A187" s="77" t="s">
        <v>162</v>
      </c>
      <c r="B187" s="92"/>
      <c r="C187" s="92"/>
      <c r="D187" s="83"/>
      <c r="E187" s="104"/>
    </row>
    <row r="188" spans="1:5" hidden="1">
      <c r="A188" s="84" t="s">
        <v>145</v>
      </c>
      <c r="B188" s="93">
        <f>D152/D154*100</f>
        <v>1.9641084764590984</v>
      </c>
      <c r="C188" s="93">
        <f>E152/E154*100</f>
        <v>3.5179394596596447</v>
      </c>
      <c r="D188" s="83"/>
      <c r="E188" s="104"/>
    </row>
    <row r="189" spans="1:5" ht="30.75" hidden="1">
      <c r="A189" s="102" t="s">
        <v>202</v>
      </c>
      <c r="B189" s="100" t="e">
        <f>(B190*(B191-B193))/((B190*(B191-B193))-(B194*B190))</f>
        <v>#REF!</v>
      </c>
      <c r="C189" s="100">
        <v>6.02</v>
      </c>
      <c r="D189" s="763" t="s">
        <v>238</v>
      </c>
      <c r="E189" s="764"/>
    </row>
    <row r="190" spans="1:5" hidden="1">
      <c r="A190" s="75" t="s">
        <v>126</v>
      </c>
      <c r="B190" s="38" t="e">
        <f>#REF!</f>
        <v>#REF!</v>
      </c>
      <c r="C190" s="96">
        <v>2141367</v>
      </c>
      <c r="D190" s="765"/>
      <c r="E190" s="766"/>
    </row>
    <row r="191" spans="1:5" hidden="1">
      <c r="A191" s="75" t="s">
        <v>77</v>
      </c>
      <c r="B191" s="38" t="e">
        <f>#REF!</f>
        <v>#REF!</v>
      </c>
      <c r="C191" s="96">
        <v>713234</v>
      </c>
      <c r="D191" s="765"/>
      <c r="E191" s="766"/>
    </row>
    <row r="192" spans="1:5" hidden="1">
      <c r="A192" s="75" t="s">
        <v>78</v>
      </c>
      <c r="B192" s="38" t="e">
        <f>#REF!+#REF!+#REF!+#REF!/#REF!</f>
        <v>#REF!</v>
      </c>
      <c r="C192" s="96">
        <v>691851</v>
      </c>
      <c r="D192" s="765"/>
      <c r="E192" s="766"/>
    </row>
    <row r="193" spans="1:5" s="3" customFormat="1" ht="15.75" hidden="1">
      <c r="A193" s="107" t="s">
        <v>201</v>
      </c>
      <c r="B193" s="49" t="e">
        <f>B192-B194</f>
        <v>#REF!</v>
      </c>
      <c r="C193" s="97">
        <v>584572</v>
      </c>
      <c r="D193" s="765"/>
      <c r="E193" s="766"/>
    </row>
    <row r="194" spans="1:5" s="3" customFormat="1" ht="15.75" hidden="1">
      <c r="A194" s="107" t="s">
        <v>206</v>
      </c>
      <c r="B194" s="49" t="e">
        <f>(TM!C194+KQHDSX!G20+#REF!)/B190</f>
        <v>#REF!</v>
      </c>
      <c r="C194" s="97">
        <v>107278</v>
      </c>
      <c r="D194" s="767"/>
      <c r="E194" s="768"/>
    </row>
    <row r="195" spans="1:5" ht="15.75" hidden="1">
      <c r="A195" s="77" t="s">
        <v>173</v>
      </c>
      <c r="B195" s="124"/>
      <c r="C195" s="124"/>
      <c r="D195" s="125"/>
      <c r="E195" s="126"/>
    </row>
    <row r="196" spans="1:5" hidden="1">
      <c r="A196" s="106" t="s">
        <v>169</v>
      </c>
      <c r="B196" s="98">
        <f>(D152+KQHDSX!G20)/((D97+E97)/2)*1</f>
        <v>0.26227357025347592</v>
      </c>
      <c r="C196" s="98">
        <v>1.51</v>
      </c>
      <c r="D196" s="99" t="s">
        <v>153</v>
      </c>
      <c r="E196" s="105"/>
    </row>
    <row r="197" spans="1:5" hidden="1">
      <c r="A197" s="106" t="s">
        <v>142</v>
      </c>
      <c r="B197" s="100">
        <f>KQHDSX!G31/((D97+E97)/2)*1</f>
        <v>0.13103133435166792</v>
      </c>
      <c r="C197" s="100">
        <v>0.53</v>
      </c>
      <c r="D197" s="99" t="s">
        <v>153</v>
      </c>
      <c r="E197" s="105"/>
    </row>
    <row r="198" spans="1:5" hidden="1">
      <c r="A198" s="106" t="s">
        <v>247</v>
      </c>
      <c r="B198" s="101">
        <f>(KQHDSX!E31+TM!C194)/((D98+E98)/2)*1</f>
        <v>0.16082840576683413</v>
      </c>
      <c r="C198" s="101">
        <v>3</v>
      </c>
      <c r="D198" s="99" t="s">
        <v>153</v>
      </c>
      <c r="E198" s="105"/>
    </row>
    <row r="199" spans="1:5" ht="15.75" hidden="1">
      <c r="A199" s="77" t="s">
        <v>7</v>
      </c>
      <c r="B199" s="109"/>
      <c r="C199" s="109"/>
      <c r="D199" s="110"/>
      <c r="E199" s="111"/>
    </row>
    <row r="200" spans="1:5" s="20" customFormat="1" ht="15.75" hidden="1">
      <c r="A200" s="112" t="s">
        <v>103</v>
      </c>
      <c r="B200" s="116">
        <f>D153/D154*100</f>
        <v>1.8125708421618949</v>
      </c>
      <c r="C200" s="116">
        <v>3.6</v>
      </c>
      <c r="D200" s="747" t="s">
        <v>240</v>
      </c>
      <c r="E200" s="748"/>
    </row>
    <row r="201" spans="1:5" s="20" customFormat="1" ht="15.75" hidden="1">
      <c r="A201" s="112" t="s">
        <v>274</v>
      </c>
      <c r="B201" s="113">
        <f>D153/D114*100</f>
        <v>4.6155103161083924</v>
      </c>
      <c r="C201" s="113">
        <v>8</v>
      </c>
      <c r="D201" s="747" t="s">
        <v>239</v>
      </c>
      <c r="E201" s="748"/>
    </row>
    <row r="202" spans="1:5" s="20" customFormat="1" ht="15.75" hidden="1">
      <c r="A202" s="112" t="s">
        <v>256</v>
      </c>
      <c r="B202" s="113">
        <f>D153/D98*100</f>
        <v>13.184778154332122</v>
      </c>
      <c r="C202" s="113">
        <v>26.1</v>
      </c>
      <c r="D202" s="747" t="s">
        <v>154</v>
      </c>
      <c r="E202" s="748"/>
    </row>
    <row r="203" spans="1:5" s="20" customFormat="1" ht="15.75" hidden="1">
      <c r="A203" s="117" t="s">
        <v>8</v>
      </c>
      <c r="B203" s="113"/>
      <c r="C203" s="113"/>
      <c r="D203" s="114"/>
      <c r="E203" s="115"/>
    </row>
    <row r="204" spans="1:5" s="20" customFormat="1" hidden="1">
      <c r="A204" s="112" t="s">
        <v>254</v>
      </c>
      <c r="B204" s="113" t="e">
        <f>D154/D161</f>
        <v>#REF!</v>
      </c>
      <c r="C204" s="113">
        <v>8.8000000000000007</v>
      </c>
      <c r="D204" s="114"/>
      <c r="E204" s="115"/>
    </row>
    <row r="205" spans="1:5" s="20" customFormat="1" hidden="1">
      <c r="A205" s="112" t="s">
        <v>255</v>
      </c>
      <c r="B205" s="113">
        <f>D154/((D38+E38)/2)</f>
        <v>6.9988804803969051</v>
      </c>
      <c r="C205" s="113">
        <v>3.4</v>
      </c>
      <c r="D205" s="114"/>
      <c r="E205" s="115"/>
    </row>
    <row r="206" spans="1:5" s="20" customFormat="1" hidden="1">
      <c r="A206" s="112" t="s">
        <v>107</v>
      </c>
      <c r="B206" s="113">
        <f>D154/((D9+E9)/2)</f>
        <v>5.3058359164337352</v>
      </c>
      <c r="C206" s="113">
        <v>5.5</v>
      </c>
      <c r="D206" s="114"/>
      <c r="E206" s="115"/>
    </row>
    <row r="207" spans="1:5" s="20" customFormat="1" hidden="1">
      <c r="A207" s="120"/>
      <c r="B207" s="121"/>
      <c r="C207" s="121"/>
      <c r="D207" s="122"/>
      <c r="E207" s="123"/>
    </row>
    <row r="208" spans="1:5" hidden="1">
      <c r="A208" s="2"/>
    </row>
    <row r="209" spans="1:4" ht="16.5" hidden="1">
      <c r="A209" s="2"/>
      <c r="D209" s="7" t="s">
        <v>4</v>
      </c>
    </row>
    <row r="210" spans="1:4" hidden="1">
      <c r="A210" s="2"/>
    </row>
    <row r="211" spans="1:4" hidden="1">
      <c r="A211" s="2"/>
    </row>
    <row r="212" spans="1:4" hidden="1">
      <c r="A212" s="2"/>
    </row>
    <row r="213" spans="1:4" hidden="1">
      <c r="A213" s="2"/>
    </row>
    <row r="214" spans="1:4" hidden="1">
      <c r="A214" s="2"/>
    </row>
    <row r="215" spans="1:4" hidden="1">
      <c r="A215" s="2"/>
    </row>
    <row r="216" spans="1:4" hidden="1">
      <c r="A216" s="2"/>
    </row>
  </sheetData>
  <customSheetViews>
    <customSheetView guid="{BDEA0E8C-FE60-46CC-9D3B-D8EC707CDC49}" showRuler="0">
      <selection activeCell="A19" sqref="A19"/>
      <pageMargins left="0.3" right="0.21" top="0.42" bottom="0.3" header="0.33" footer="0.5"/>
      <pageSetup orientation="landscape" r:id="rId1"/>
      <headerFooter alignWithMargins="0"/>
    </customSheetView>
    <customSheetView guid="{3AC12061-66A2-11D8-93C5-000102640D10}" showRuler="0">
      <selection activeCell="A19" sqref="A19"/>
      <pageMargins left="0.3" right="0.21" top="0.42" bottom="0.3" header="0.33" footer="0.5"/>
      <pageSetup orientation="landscape" r:id="rId2"/>
      <headerFooter alignWithMargins="0"/>
    </customSheetView>
  </customSheetViews>
  <mergeCells count="24">
    <mergeCell ref="D202:E202"/>
    <mergeCell ref="A116:B116"/>
    <mergeCell ref="A115:B115"/>
    <mergeCell ref="A131:D131"/>
    <mergeCell ref="A136:E136"/>
    <mergeCell ref="D200:E200"/>
    <mergeCell ref="D201:E201"/>
    <mergeCell ref="D185:E185"/>
    <mergeCell ref="A137:E137"/>
    <mergeCell ref="A140:E140"/>
    <mergeCell ref="A141:C141"/>
    <mergeCell ref="D168:E168"/>
    <mergeCell ref="D189:E194"/>
    <mergeCell ref="A138:E138"/>
    <mergeCell ref="C2:E2"/>
    <mergeCell ref="A4:E4"/>
    <mergeCell ref="A5:E5"/>
    <mergeCell ref="C6:E6"/>
    <mergeCell ref="B3:E3"/>
    <mergeCell ref="A170:E170"/>
    <mergeCell ref="D181:E181"/>
    <mergeCell ref="D186:E186"/>
    <mergeCell ref="D171:E171"/>
    <mergeCell ref="D183:E183"/>
  </mergeCells>
  <phoneticPr fontId="17" type="noConversion"/>
  <pageMargins left="0.67" right="0.21" top="0.17" bottom="0.2" header="0.17" footer="0.2"/>
  <pageSetup orientation="portrait" r:id="rId3"/>
  <headerFooter alignWithMargins="0"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46"/>
  <dimension ref="A1:C41"/>
  <sheetViews>
    <sheetView workbookViewId="0"/>
  </sheetViews>
  <sheetFormatPr defaultColWidth="8" defaultRowHeight="12.75"/>
  <cols>
    <col min="1" max="1" width="26.125" style="9" customWidth="1"/>
    <col min="2" max="2" width="1.125" style="9" customWidth="1"/>
    <col min="3" max="3" width="28.125" style="9" customWidth="1"/>
    <col min="4" max="16384" width="8" style="9"/>
  </cols>
  <sheetData>
    <row r="1" spans="1:3" ht="15">
      <c r="A1"/>
      <c r="C1"/>
    </row>
    <row r="2" spans="1:3" ht="15.75" thickBot="1">
      <c r="A2"/>
    </row>
    <row r="3" spans="1:3" ht="15.75" thickBot="1">
      <c r="A3"/>
      <c r="C3"/>
    </row>
    <row r="4" spans="1:3" ht="15">
      <c r="A4"/>
      <c r="C4"/>
    </row>
    <row r="5" spans="1:3" ht="15">
      <c r="C5"/>
    </row>
    <row r="6" spans="1:3" ht="15.75" thickBot="1">
      <c r="C6"/>
    </row>
    <row r="7" spans="1:3" ht="15">
      <c r="A7"/>
      <c r="C7"/>
    </row>
    <row r="8" spans="1:3" ht="15">
      <c r="A8"/>
      <c r="C8"/>
    </row>
    <row r="9" spans="1:3" ht="15">
      <c r="A9"/>
      <c r="C9"/>
    </row>
    <row r="10" spans="1:3" ht="15">
      <c r="A10"/>
      <c r="C10"/>
    </row>
    <row r="11" spans="1:3" ht="15.75" thickBot="1">
      <c r="A11"/>
      <c r="C11"/>
    </row>
    <row r="12" spans="1:3" ht="15">
      <c r="C12"/>
    </row>
    <row r="13" spans="1:3" ht="15.75" thickBot="1">
      <c r="C13"/>
    </row>
    <row r="14" spans="1:3" ht="15.75" thickBot="1">
      <c r="A14"/>
      <c r="C14"/>
    </row>
    <row r="15" spans="1:3" ht="15">
      <c r="A15"/>
    </row>
    <row r="16" spans="1:3" ht="15.75" thickBot="1">
      <c r="A16"/>
    </row>
    <row r="17" spans="1:3" ht="15.75" thickBot="1">
      <c r="A17"/>
      <c r="C17"/>
    </row>
    <row r="18" spans="1:3" ht="15">
      <c r="C18"/>
    </row>
    <row r="19" spans="1:3" ht="15">
      <c r="C19"/>
    </row>
    <row r="20" spans="1:3" ht="15">
      <c r="A20"/>
      <c r="C20"/>
    </row>
    <row r="21" spans="1:3" ht="15">
      <c r="A21"/>
      <c r="C21"/>
    </row>
    <row r="22" spans="1:3" ht="15">
      <c r="A22"/>
      <c r="C22"/>
    </row>
    <row r="23" spans="1:3" ht="15">
      <c r="A23"/>
      <c r="C23"/>
    </row>
    <row r="24" spans="1:3" ht="15">
      <c r="A24"/>
    </row>
    <row r="25" spans="1:3" ht="15">
      <c r="A25"/>
    </row>
    <row r="26" spans="1:3" ht="15.75" thickBot="1">
      <c r="A26"/>
      <c r="C26"/>
    </row>
    <row r="27" spans="1:3" ht="15">
      <c r="A27"/>
      <c r="C27"/>
    </row>
    <row r="28" spans="1:3" ht="15">
      <c r="A28"/>
      <c r="C28"/>
    </row>
    <row r="29" spans="1:3" ht="15">
      <c r="A29"/>
      <c r="C29"/>
    </row>
    <row r="30" spans="1:3" ht="15">
      <c r="A30"/>
      <c r="C30"/>
    </row>
    <row r="31" spans="1:3" ht="15">
      <c r="A31"/>
      <c r="C31"/>
    </row>
    <row r="32" spans="1:3" ht="15">
      <c r="A32"/>
      <c r="C32"/>
    </row>
    <row r="33" spans="1:3" ht="15">
      <c r="A33"/>
      <c r="C33"/>
    </row>
    <row r="34" spans="1:3" ht="15">
      <c r="A34"/>
      <c r="C34"/>
    </row>
    <row r="35" spans="1:3" ht="15">
      <c r="A35"/>
      <c r="C35"/>
    </row>
    <row r="36" spans="1:3" ht="15">
      <c r="A36"/>
      <c r="C36"/>
    </row>
    <row r="37" spans="1:3" ht="15">
      <c r="A37"/>
    </row>
    <row r="38" spans="1:3" ht="15">
      <c r="A38"/>
    </row>
    <row r="39" spans="1:3" ht="15">
      <c r="A39"/>
      <c r="C39"/>
    </row>
    <row r="40" spans="1:3" ht="15">
      <c r="A40"/>
      <c r="C40"/>
    </row>
    <row r="41" spans="1:3" ht="15">
      <c r="A41"/>
      <c r="C41"/>
    </row>
  </sheetData>
  <sheetProtection password="8863" sheet="1" objects="1"/>
  <phoneticPr fontId="17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47"/>
  <dimension ref="A1:C41"/>
  <sheetViews>
    <sheetView workbookViewId="0"/>
  </sheetViews>
  <sheetFormatPr defaultColWidth="8" defaultRowHeight="12.75"/>
  <cols>
    <col min="1" max="1" width="26.125" style="9" customWidth="1"/>
    <col min="2" max="2" width="1.125" style="9" customWidth="1"/>
    <col min="3" max="3" width="28.125" style="9" customWidth="1"/>
    <col min="4" max="16384" width="8" style="9"/>
  </cols>
  <sheetData>
    <row r="1" spans="1:3" ht="15">
      <c r="A1"/>
      <c r="C1"/>
    </row>
    <row r="2" spans="1:3" ht="15.75" thickBot="1">
      <c r="A2"/>
    </row>
    <row r="3" spans="1:3" ht="15.75" thickBot="1">
      <c r="A3"/>
      <c r="C3"/>
    </row>
    <row r="4" spans="1:3" ht="15">
      <c r="A4"/>
      <c r="C4"/>
    </row>
    <row r="5" spans="1:3" ht="15">
      <c r="C5"/>
    </row>
    <row r="6" spans="1:3" ht="15.75" thickBot="1">
      <c r="C6"/>
    </row>
    <row r="7" spans="1:3" ht="15">
      <c r="A7"/>
      <c r="C7"/>
    </row>
    <row r="8" spans="1:3" ht="15">
      <c r="A8"/>
      <c r="C8"/>
    </row>
    <row r="9" spans="1:3" ht="15">
      <c r="A9"/>
      <c r="C9"/>
    </row>
    <row r="10" spans="1:3" ht="15">
      <c r="A10"/>
      <c r="C10"/>
    </row>
    <row r="11" spans="1:3" ht="15.75" thickBot="1">
      <c r="A11"/>
      <c r="C11"/>
    </row>
    <row r="12" spans="1:3" ht="15">
      <c r="C12"/>
    </row>
    <row r="13" spans="1:3" ht="15.75" thickBot="1">
      <c r="C13"/>
    </row>
    <row r="14" spans="1:3" ht="15.75" thickBot="1">
      <c r="A14"/>
      <c r="C14"/>
    </row>
    <row r="15" spans="1:3" ht="15">
      <c r="A15"/>
    </row>
    <row r="16" spans="1:3" ht="15.75" thickBot="1">
      <c r="A16"/>
    </row>
    <row r="17" spans="1:3" ht="15.75" thickBot="1">
      <c r="A17"/>
      <c r="C17"/>
    </row>
    <row r="18" spans="1:3" ht="15">
      <c r="C18"/>
    </row>
    <row r="19" spans="1:3" ht="15">
      <c r="C19"/>
    </row>
    <row r="20" spans="1:3" ht="15">
      <c r="A20"/>
      <c r="C20"/>
    </row>
    <row r="21" spans="1:3" ht="15">
      <c r="A21"/>
      <c r="C21"/>
    </row>
    <row r="22" spans="1:3" ht="15">
      <c r="A22"/>
      <c r="C22"/>
    </row>
    <row r="23" spans="1:3" ht="15">
      <c r="A23"/>
      <c r="C23"/>
    </row>
    <row r="24" spans="1:3" ht="15">
      <c r="A24"/>
    </row>
    <row r="25" spans="1:3" ht="15">
      <c r="A25"/>
    </row>
    <row r="26" spans="1:3" ht="15.75" thickBot="1">
      <c r="A26"/>
      <c r="C26"/>
    </row>
    <row r="27" spans="1:3" ht="15">
      <c r="A27"/>
      <c r="C27"/>
    </row>
    <row r="28" spans="1:3" ht="15">
      <c r="A28"/>
      <c r="C28"/>
    </row>
    <row r="29" spans="1:3" ht="15">
      <c r="A29"/>
      <c r="C29"/>
    </row>
    <row r="30" spans="1:3" ht="15">
      <c r="A30"/>
      <c r="C30"/>
    </row>
    <row r="31" spans="1:3" ht="15">
      <c r="A31"/>
      <c r="C31"/>
    </row>
    <row r="32" spans="1:3" ht="15">
      <c r="A32"/>
      <c r="C32"/>
    </row>
    <row r="33" spans="1:3" ht="15">
      <c r="A33"/>
      <c r="C33"/>
    </row>
    <row r="34" spans="1:3" ht="15">
      <c r="A34"/>
      <c r="C34"/>
    </row>
    <row r="35" spans="1:3" ht="15">
      <c r="A35"/>
      <c r="C35"/>
    </row>
    <row r="36" spans="1:3" ht="15">
      <c r="A36"/>
      <c r="C36"/>
    </row>
    <row r="37" spans="1:3" ht="15">
      <c r="A37"/>
    </row>
    <row r="38" spans="1:3" ht="15">
      <c r="A38"/>
    </row>
    <row r="39" spans="1:3" ht="15">
      <c r="A39"/>
      <c r="C39"/>
    </row>
    <row r="40" spans="1:3" ht="15">
      <c r="A40"/>
      <c r="C40"/>
    </row>
    <row r="41" spans="1:3" ht="15">
      <c r="A41"/>
      <c r="C41"/>
    </row>
  </sheetData>
  <sheetProtection password="8863" sheet="1" objects="1"/>
  <phoneticPr fontId="17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48"/>
  <dimension ref="A1:C41"/>
  <sheetViews>
    <sheetView workbookViewId="0"/>
  </sheetViews>
  <sheetFormatPr defaultColWidth="8" defaultRowHeight="12.75"/>
  <cols>
    <col min="1" max="1" width="26.125" style="9" customWidth="1"/>
    <col min="2" max="2" width="1.125" style="9" customWidth="1"/>
    <col min="3" max="3" width="28.125" style="9" customWidth="1"/>
    <col min="4" max="16384" width="8" style="9"/>
  </cols>
  <sheetData>
    <row r="1" spans="1:3" ht="15">
      <c r="A1"/>
      <c r="C1"/>
    </row>
    <row r="2" spans="1:3" ht="15.75" thickBot="1">
      <c r="A2"/>
    </row>
    <row r="3" spans="1:3" ht="15.75" thickBot="1">
      <c r="A3"/>
      <c r="C3"/>
    </row>
    <row r="4" spans="1:3" ht="15">
      <c r="A4"/>
      <c r="C4"/>
    </row>
    <row r="5" spans="1:3" ht="15">
      <c r="C5"/>
    </row>
    <row r="6" spans="1:3" ht="15.75" thickBot="1">
      <c r="C6"/>
    </row>
    <row r="7" spans="1:3" ht="15">
      <c r="A7"/>
      <c r="C7"/>
    </row>
    <row r="8" spans="1:3" ht="15">
      <c r="A8"/>
      <c r="C8"/>
    </row>
    <row r="9" spans="1:3" ht="15">
      <c r="A9"/>
      <c r="C9"/>
    </row>
    <row r="10" spans="1:3" ht="15">
      <c r="A10"/>
      <c r="C10"/>
    </row>
    <row r="11" spans="1:3" ht="15.75" thickBot="1">
      <c r="A11"/>
      <c r="C11"/>
    </row>
    <row r="12" spans="1:3" ht="15">
      <c r="C12"/>
    </row>
    <row r="13" spans="1:3" ht="15.75" thickBot="1">
      <c r="C13"/>
    </row>
    <row r="14" spans="1:3" ht="15.75" thickBot="1">
      <c r="A14"/>
      <c r="C14"/>
    </row>
    <row r="15" spans="1:3" ht="15">
      <c r="A15"/>
    </row>
    <row r="16" spans="1:3" ht="15.75" thickBot="1">
      <c r="A16"/>
    </row>
    <row r="17" spans="1:3" ht="15.75" thickBot="1">
      <c r="A17"/>
      <c r="C17"/>
    </row>
    <row r="18" spans="1:3" ht="15">
      <c r="C18"/>
    </row>
    <row r="19" spans="1:3" ht="15">
      <c r="C19"/>
    </row>
    <row r="20" spans="1:3" ht="15">
      <c r="A20"/>
      <c r="C20"/>
    </row>
    <row r="21" spans="1:3" ht="15">
      <c r="A21"/>
      <c r="C21"/>
    </row>
    <row r="22" spans="1:3" ht="15">
      <c r="A22"/>
      <c r="C22"/>
    </row>
    <row r="23" spans="1:3" ht="15">
      <c r="A23"/>
      <c r="C23"/>
    </row>
    <row r="24" spans="1:3" ht="15">
      <c r="A24"/>
    </row>
    <row r="25" spans="1:3" ht="15">
      <c r="A25"/>
    </row>
    <row r="26" spans="1:3" ht="15.75" thickBot="1">
      <c r="A26"/>
      <c r="C26"/>
    </row>
    <row r="27" spans="1:3" ht="15">
      <c r="A27"/>
      <c r="C27"/>
    </row>
    <row r="28" spans="1:3" ht="15">
      <c r="A28"/>
      <c r="C28"/>
    </row>
    <row r="29" spans="1:3" ht="15">
      <c r="A29"/>
      <c r="C29"/>
    </row>
    <row r="30" spans="1:3" ht="15">
      <c r="A30"/>
      <c r="C30"/>
    </row>
    <row r="31" spans="1:3" ht="15">
      <c r="A31"/>
      <c r="C31"/>
    </row>
    <row r="32" spans="1:3" ht="15">
      <c r="A32"/>
      <c r="C32"/>
    </row>
    <row r="33" spans="1:3" ht="15">
      <c r="A33"/>
      <c r="C33"/>
    </row>
    <row r="34" spans="1:3" ht="15">
      <c r="A34"/>
      <c r="C34"/>
    </row>
    <row r="35" spans="1:3" ht="15">
      <c r="A35"/>
      <c r="C35"/>
    </row>
    <row r="36" spans="1:3" ht="15">
      <c r="A36"/>
      <c r="C36"/>
    </row>
    <row r="37" spans="1:3" ht="15">
      <c r="A37"/>
    </row>
    <row r="38" spans="1:3" ht="15">
      <c r="A38"/>
    </row>
    <row r="39" spans="1:3" ht="15">
      <c r="A39"/>
      <c r="C39"/>
    </row>
    <row r="40" spans="1:3" ht="15">
      <c r="A40"/>
      <c r="C40"/>
    </row>
    <row r="41" spans="1:3" ht="15">
      <c r="A41"/>
      <c r="C41"/>
    </row>
  </sheetData>
  <sheetProtection password="8863" sheet="1" objects="1"/>
  <phoneticPr fontId="17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49"/>
  <dimension ref="A1:C41"/>
  <sheetViews>
    <sheetView workbookViewId="0"/>
  </sheetViews>
  <sheetFormatPr defaultColWidth="8" defaultRowHeight="12.75"/>
  <cols>
    <col min="1" max="1" width="26.125" style="9" customWidth="1"/>
    <col min="2" max="2" width="1.125" style="9" customWidth="1"/>
    <col min="3" max="3" width="28.125" style="9" customWidth="1"/>
    <col min="4" max="16384" width="8" style="9"/>
  </cols>
  <sheetData>
    <row r="1" spans="1:3" ht="15">
      <c r="A1"/>
      <c r="C1"/>
    </row>
    <row r="2" spans="1:3" ht="15.75" thickBot="1">
      <c r="A2"/>
    </row>
    <row r="3" spans="1:3" ht="15.75" thickBot="1">
      <c r="A3"/>
      <c r="C3"/>
    </row>
    <row r="4" spans="1:3" ht="15">
      <c r="A4"/>
      <c r="C4"/>
    </row>
    <row r="5" spans="1:3" ht="15">
      <c r="C5"/>
    </row>
    <row r="6" spans="1:3" ht="15.75" thickBot="1">
      <c r="C6"/>
    </row>
    <row r="7" spans="1:3" ht="15">
      <c r="A7"/>
      <c r="C7"/>
    </row>
    <row r="8" spans="1:3" ht="15">
      <c r="A8"/>
      <c r="C8"/>
    </row>
    <row r="9" spans="1:3" ht="15">
      <c r="A9"/>
      <c r="C9"/>
    </row>
    <row r="10" spans="1:3" ht="15">
      <c r="A10"/>
      <c r="C10"/>
    </row>
    <row r="11" spans="1:3" ht="15.75" thickBot="1">
      <c r="A11"/>
      <c r="C11"/>
    </row>
    <row r="12" spans="1:3" ht="15">
      <c r="C12"/>
    </row>
    <row r="13" spans="1:3" ht="15.75" thickBot="1">
      <c r="C13"/>
    </row>
    <row r="14" spans="1:3" ht="15.75" thickBot="1">
      <c r="A14"/>
      <c r="C14"/>
    </row>
    <row r="15" spans="1:3" ht="15">
      <c r="A15"/>
    </row>
    <row r="16" spans="1:3" ht="15.75" thickBot="1">
      <c r="A16"/>
    </row>
    <row r="17" spans="1:3" ht="15.75" thickBot="1">
      <c r="A17"/>
      <c r="C17"/>
    </row>
    <row r="18" spans="1:3" ht="15">
      <c r="C18"/>
    </row>
    <row r="19" spans="1:3" ht="15">
      <c r="C19"/>
    </row>
    <row r="20" spans="1:3" ht="15">
      <c r="A20"/>
      <c r="C20"/>
    </row>
    <row r="21" spans="1:3" ht="15">
      <c r="A21"/>
      <c r="C21"/>
    </row>
    <row r="22" spans="1:3" ht="15">
      <c r="A22"/>
      <c r="C22"/>
    </row>
    <row r="23" spans="1:3" ht="15">
      <c r="A23"/>
      <c r="C23"/>
    </row>
    <row r="24" spans="1:3" ht="15">
      <c r="A24"/>
    </row>
    <row r="25" spans="1:3" ht="15">
      <c r="A25"/>
    </row>
    <row r="26" spans="1:3" ht="15.75" thickBot="1">
      <c r="A26"/>
      <c r="C26"/>
    </row>
    <row r="27" spans="1:3" ht="15">
      <c r="A27"/>
      <c r="C27"/>
    </row>
    <row r="28" spans="1:3" ht="15">
      <c r="A28"/>
      <c r="C28"/>
    </row>
    <row r="29" spans="1:3" ht="15">
      <c r="A29"/>
      <c r="C29"/>
    </row>
    <row r="30" spans="1:3" ht="15">
      <c r="A30"/>
      <c r="C30"/>
    </row>
    <row r="31" spans="1:3" ht="15">
      <c r="A31"/>
      <c r="C31"/>
    </row>
    <row r="32" spans="1:3" ht="15">
      <c r="A32"/>
      <c r="C32"/>
    </row>
    <row r="33" spans="1:3" ht="15">
      <c r="A33"/>
      <c r="C33"/>
    </row>
    <row r="34" spans="1:3" ht="15">
      <c r="A34"/>
      <c r="C34"/>
    </row>
    <row r="35" spans="1:3" ht="15">
      <c r="A35"/>
      <c r="C35"/>
    </row>
    <row r="36" spans="1:3" ht="15">
      <c r="A36"/>
      <c r="C36"/>
    </row>
    <row r="37" spans="1:3" ht="15">
      <c r="A37"/>
    </row>
    <row r="38" spans="1:3" ht="15">
      <c r="A38"/>
    </row>
    <row r="39" spans="1:3" ht="15">
      <c r="A39"/>
      <c r="C39"/>
    </row>
    <row r="40" spans="1:3" ht="15">
      <c r="A40"/>
      <c r="C40"/>
    </row>
    <row r="41" spans="1:3" ht="15">
      <c r="A41"/>
      <c r="C41"/>
    </row>
  </sheetData>
  <sheetProtection password="8863" sheet="1" objects="1"/>
  <phoneticPr fontId="17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50"/>
  <dimension ref="A1:C41"/>
  <sheetViews>
    <sheetView workbookViewId="0"/>
  </sheetViews>
  <sheetFormatPr defaultColWidth="8" defaultRowHeight="12.75"/>
  <cols>
    <col min="1" max="1" width="26.125" style="9" customWidth="1"/>
    <col min="2" max="2" width="1.125" style="9" customWidth="1"/>
    <col min="3" max="3" width="28.125" style="9" customWidth="1"/>
    <col min="4" max="16384" width="8" style="9"/>
  </cols>
  <sheetData>
    <row r="1" spans="1:3" ht="15">
      <c r="A1" s="10"/>
      <c r="C1"/>
    </row>
    <row r="2" spans="1:3" ht="15.75" thickBot="1">
      <c r="A2" s="10"/>
    </row>
    <row r="3" spans="1:3" ht="15.75" thickBot="1">
      <c r="A3" s="10"/>
      <c r="C3" s="10"/>
    </row>
    <row r="4" spans="1:3" ht="15">
      <c r="A4" s="10"/>
      <c r="C4" s="10"/>
    </row>
    <row r="5" spans="1:3" ht="15">
      <c r="C5" s="10"/>
    </row>
    <row r="6" spans="1:3" ht="15.75" thickBot="1">
      <c r="C6" s="10"/>
    </row>
    <row r="7" spans="1:3" ht="15">
      <c r="A7" s="10"/>
      <c r="C7" s="10"/>
    </row>
    <row r="8" spans="1:3" ht="15">
      <c r="A8" s="10"/>
      <c r="C8" s="10"/>
    </row>
    <row r="9" spans="1:3" ht="15">
      <c r="A9" s="10"/>
      <c r="C9" s="10"/>
    </row>
    <row r="10" spans="1:3" ht="15">
      <c r="A10" s="10"/>
      <c r="C10" s="10"/>
    </row>
    <row r="11" spans="1:3" ht="15.75" thickBot="1">
      <c r="A11" s="10"/>
      <c r="C11" s="10"/>
    </row>
    <row r="12" spans="1:3" ht="15">
      <c r="C12" s="10"/>
    </row>
    <row r="13" spans="1:3" ht="15.75" thickBot="1">
      <c r="C13" s="10"/>
    </row>
    <row r="14" spans="1:3" ht="15.75" thickBot="1">
      <c r="A14" s="10"/>
      <c r="C14" s="10"/>
    </row>
    <row r="15" spans="1:3" ht="15">
      <c r="A15" s="10"/>
    </row>
    <row r="16" spans="1:3" ht="15.75" thickBot="1">
      <c r="A16" s="10"/>
    </row>
    <row r="17" spans="1:3" ht="15.75" thickBot="1">
      <c r="A17" s="10"/>
      <c r="C17" s="10"/>
    </row>
    <row r="18" spans="1:3" ht="15">
      <c r="C18" s="10"/>
    </row>
    <row r="19" spans="1:3" ht="15">
      <c r="C19" s="10"/>
    </row>
    <row r="20" spans="1:3" ht="15">
      <c r="A20" s="10"/>
      <c r="C20" s="10"/>
    </row>
    <row r="21" spans="1:3" ht="15">
      <c r="A21" s="10"/>
      <c r="C21" s="10"/>
    </row>
    <row r="22" spans="1:3" ht="15">
      <c r="A22" s="10"/>
      <c r="C22" s="10"/>
    </row>
    <row r="23" spans="1:3" ht="15">
      <c r="A23" s="10"/>
      <c r="C23" s="10"/>
    </row>
    <row r="24" spans="1:3" ht="15">
      <c r="A24" s="10"/>
    </row>
    <row r="25" spans="1:3" ht="15">
      <c r="A25" s="10"/>
    </row>
    <row r="26" spans="1:3" ht="15.75" thickBot="1">
      <c r="A26" s="10"/>
      <c r="C26" s="10"/>
    </row>
    <row r="27" spans="1:3" ht="15">
      <c r="A27" s="10"/>
      <c r="C27" s="10"/>
    </row>
    <row r="28" spans="1:3" ht="15">
      <c r="A28" s="10"/>
      <c r="C28" s="10"/>
    </row>
    <row r="29" spans="1:3" ht="15">
      <c r="A29" s="10"/>
      <c r="C29" s="10"/>
    </row>
    <row r="30" spans="1:3" ht="15">
      <c r="A30" s="10"/>
      <c r="C30" s="10"/>
    </row>
    <row r="31" spans="1:3" ht="15">
      <c r="A31" s="10"/>
      <c r="C31" s="10"/>
    </row>
    <row r="32" spans="1:3" ht="15">
      <c r="A32" s="10"/>
      <c r="C32" s="10"/>
    </row>
    <row r="33" spans="1:3" ht="15">
      <c r="A33" s="10"/>
      <c r="C33" s="10"/>
    </row>
    <row r="34" spans="1:3" ht="15">
      <c r="A34" s="10"/>
      <c r="C34" s="10"/>
    </row>
    <row r="35" spans="1:3" ht="15">
      <c r="A35" s="10"/>
      <c r="C35" s="10"/>
    </row>
    <row r="36" spans="1:3" ht="15">
      <c r="A36" s="10"/>
      <c r="C36" s="10"/>
    </row>
    <row r="37" spans="1:3" ht="15">
      <c r="A37" s="10"/>
    </row>
    <row r="38" spans="1:3" ht="15">
      <c r="A38" s="10"/>
    </row>
    <row r="39" spans="1:3" ht="15">
      <c r="A39" s="10"/>
      <c r="C39" s="10"/>
    </row>
    <row r="40" spans="1:3" ht="15">
      <c r="A40" s="10"/>
      <c r="C40" s="10"/>
    </row>
    <row r="41" spans="1:3" ht="15">
      <c r="A41" s="10"/>
      <c r="C41" s="10"/>
    </row>
  </sheetData>
  <sheetProtection password="8863" sheet="1" objects="1"/>
  <phoneticPr fontId="17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51"/>
  <dimension ref="A1:C41"/>
  <sheetViews>
    <sheetView workbookViewId="0"/>
  </sheetViews>
  <sheetFormatPr defaultColWidth="8" defaultRowHeight="12.75"/>
  <cols>
    <col min="1" max="1" width="26.125" style="9" customWidth="1"/>
    <col min="2" max="2" width="1.125" style="9" customWidth="1"/>
    <col min="3" max="3" width="28.125" style="9" customWidth="1"/>
    <col min="4" max="16384" width="8" style="9"/>
  </cols>
  <sheetData>
    <row r="1" spans="1:3" ht="15">
      <c r="A1"/>
      <c r="C1"/>
    </row>
    <row r="2" spans="1:3" ht="15.75" thickBot="1">
      <c r="A2"/>
    </row>
    <row r="3" spans="1:3" ht="15.75" thickBot="1">
      <c r="A3"/>
      <c r="C3"/>
    </row>
    <row r="4" spans="1:3" ht="15">
      <c r="A4"/>
      <c r="C4"/>
    </row>
    <row r="5" spans="1:3" ht="15">
      <c r="C5"/>
    </row>
    <row r="6" spans="1:3" ht="15.75" thickBot="1">
      <c r="C6"/>
    </row>
    <row r="7" spans="1:3" ht="15">
      <c r="A7"/>
      <c r="C7"/>
    </row>
    <row r="8" spans="1:3" ht="15">
      <c r="A8"/>
      <c r="C8"/>
    </row>
    <row r="9" spans="1:3" ht="15">
      <c r="A9"/>
      <c r="C9"/>
    </row>
    <row r="10" spans="1:3" ht="15">
      <c r="A10"/>
      <c r="C10"/>
    </row>
    <row r="11" spans="1:3" ht="15.75" thickBot="1">
      <c r="A11"/>
      <c r="C11"/>
    </row>
    <row r="12" spans="1:3" ht="15">
      <c r="C12"/>
    </row>
    <row r="13" spans="1:3" ht="15.75" thickBot="1">
      <c r="C13"/>
    </row>
    <row r="14" spans="1:3" ht="15.75" thickBot="1">
      <c r="A14"/>
      <c r="C14"/>
    </row>
    <row r="15" spans="1:3" ht="15">
      <c r="A15"/>
    </row>
    <row r="16" spans="1:3" ht="15.75" thickBot="1">
      <c r="A16"/>
    </row>
    <row r="17" spans="1:3" ht="15.75" thickBot="1">
      <c r="A17"/>
      <c r="C17"/>
    </row>
    <row r="18" spans="1:3" ht="15">
      <c r="C18"/>
    </row>
    <row r="19" spans="1:3" ht="15">
      <c r="C19"/>
    </row>
    <row r="20" spans="1:3" ht="15">
      <c r="A20"/>
      <c r="C20"/>
    </row>
    <row r="21" spans="1:3" ht="15">
      <c r="A21"/>
      <c r="C21"/>
    </row>
    <row r="22" spans="1:3" ht="15">
      <c r="A22"/>
      <c r="C22"/>
    </row>
    <row r="23" spans="1:3" ht="15">
      <c r="A23"/>
      <c r="C23"/>
    </row>
    <row r="24" spans="1:3" ht="15">
      <c r="A24"/>
    </row>
    <row r="25" spans="1:3" ht="15">
      <c r="A25"/>
    </row>
    <row r="26" spans="1:3" ht="15.75" thickBot="1">
      <c r="A26"/>
      <c r="C26"/>
    </row>
    <row r="27" spans="1:3" ht="15">
      <c r="A27"/>
      <c r="C27"/>
    </row>
    <row r="28" spans="1:3" ht="15">
      <c r="A28"/>
      <c r="C28"/>
    </row>
    <row r="29" spans="1:3" ht="15">
      <c r="A29"/>
      <c r="C29"/>
    </row>
    <row r="30" spans="1:3" ht="15">
      <c r="A30"/>
      <c r="C30"/>
    </row>
    <row r="31" spans="1:3" ht="15">
      <c r="A31"/>
      <c r="C31"/>
    </row>
    <row r="32" spans="1:3" ht="15">
      <c r="A32"/>
      <c r="C32"/>
    </row>
    <row r="33" spans="1:3" ht="15">
      <c r="A33"/>
      <c r="C33"/>
    </row>
    <row r="34" spans="1:3" ht="15">
      <c r="A34"/>
      <c r="C34"/>
    </row>
    <row r="35" spans="1:3" ht="15">
      <c r="A35"/>
      <c r="C35"/>
    </row>
    <row r="36" spans="1:3" ht="15">
      <c r="A36"/>
      <c r="C36"/>
    </row>
    <row r="37" spans="1:3" ht="15">
      <c r="A37"/>
    </row>
    <row r="38" spans="1:3" ht="15">
      <c r="A38"/>
    </row>
    <row r="39" spans="1:3" ht="15">
      <c r="A39"/>
      <c r="C39"/>
    </row>
    <row r="40" spans="1:3" ht="15">
      <c r="A40"/>
      <c r="C40"/>
    </row>
    <row r="41" spans="1:3" ht="15">
      <c r="A41"/>
      <c r="C41"/>
    </row>
  </sheetData>
  <sheetProtection password="8863" sheet="1" objects="1"/>
  <phoneticPr fontId="17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52"/>
  <dimension ref="A1:C41"/>
  <sheetViews>
    <sheetView workbookViewId="0"/>
  </sheetViews>
  <sheetFormatPr defaultColWidth="8" defaultRowHeight="12.75"/>
  <cols>
    <col min="1" max="1" width="26.125" style="9" customWidth="1"/>
    <col min="2" max="2" width="1.125" style="9" customWidth="1"/>
    <col min="3" max="3" width="28.125" style="9" customWidth="1"/>
    <col min="4" max="16384" width="8" style="9"/>
  </cols>
  <sheetData>
    <row r="1" spans="1:3" ht="15">
      <c r="A1"/>
      <c r="C1"/>
    </row>
    <row r="2" spans="1:3" ht="15.75" thickBot="1">
      <c r="A2"/>
    </row>
    <row r="3" spans="1:3" ht="15.75" thickBot="1">
      <c r="A3"/>
      <c r="C3"/>
    </row>
    <row r="4" spans="1:3" ht="15">
      <c r="A4"/>
      <c r="C4"/>
    </row>
    <row r="5" spans="1:3" ht="15">
      <c r="C5"/>
    </row>
    <row r="6" spans="1:3" ht="15.75" thickBot="1">
      <c r="C6"/>
    </row>
    <row r="7" spans="1:3" ht="15">
      <c r="A7"/>
      <c r="C7"/>
    </row>
    <row r="8" spans="1:3" ht="15">
      <c r="A8"/>
      <c r="C8"/>
    </row>
    <row r="9" spans="1:3" ht="15">
      <c r="A9"/>
      <c r="C9"/>
    </row>
    <row r="10" spans="1:3" ht="15">
      <c r="A10"/>
      <c r="C10"/>
    </row>
    <row r="11" spans="1:3" ht="15.75" thickBot="1">
      <c r="A11"/>
      <c r="C11"/>
    </row>
    <row r="12" spans="1:3" ht="15">
      <c r="C12"/>
    </row>
    <row r="13" spans="1:3" ht="15.75" thickBot="1">
      <c r="C13"/>
    </row>
    <row r="14" spans="1:3" ht="15.75" thickBot="1">
      <c r="A14"/>
      <c r="C14"/>
    </row>
    <row r="15" spans="1:3" ht="15">
      <c r="A15"/>
    </row>
    <row r="16" spans="1:3" ht="15.75" thickBot="1">
      <c r="A16"/>
    </row>
    <row r="17" spans="1:3" ht="15.75" thickBot="1">
      <c r="A17"/>
      <c r="C17"/>
    </row>
    <row r="18" spans="1:3" ht="15">
      <c r="C18"/>
    </row>
    <row r="19" spans="1:3" ht="15">
      <c r="C19"/>
    </row>
    <row r="20" spans="1:3" ht="15">
      <c r="A20"/>
      <c r="C20"/>
    </row>
    <row r="21" spans="1:3" ht="15">
      <c r="A21"/>
      <c r="C21"/>
    </row>
    <row r="22" spans="1:3" ht="15">
      <c r="A22"/>
      <c r="C22"/>
    </row>
    <row r="23" spans="1:3" ht="15">
      <c r="A23"/>
      <c r="C23"/>
    </row>
    <row r="24" spans="1:3" ht="15">
      <c r="A24"/>
    </row>
    <row r="25" spans="1:3" ht="15">
      <c r="A25"/>
    </row>
    <row r="26" spans="1:3" ht="15.75" thickBot="1">
      <c r="A26"/>
      <c r="C26"/>
    </row>
    <row r="27" spans="1:3" ht="15">
      <c r="A27"/>
      <c r="C27"/>
    </row>
    <row r="28" spans="1:3" ht="15">
      <c r="A28"/>
      <c r="C28"/>
    </row>
    <row r="29" spans="1:3" ht="15">
      <c r="A29"/>
      <c r="C29"/>
    </row>
    <row r="30" spans="1:3" ht="15">
      <c r="A30"/>
      <c r="C30"/>
    </row>
    <row r="31" spans="1:3" ht="15">
      <c r="A31"/>
      <c r="C31"/>
    </row>
    <row r="32" spans="1:3" ht="15">
      <c r="A32"/>
      <c r="C32"/>
    </row>
    <row r="33" spans="1:3" ht="15">
      <c r="A33"/>
      <c r="C33"/>
    </row>
    <row r="34" spans="1:3" ht="15">
      <c r="A34"/>
      <c r="C34"/>
    </row>
    <row r="35" spans="1:3" ht="15">
      <c r="A35"/>
      <c r="C35"/>
    </row>
    <row r="36" spans="1:3" ht="15">
      <c r="A36"/>
      <c r="C36"/>
    </row>
    <row r="37" spans="1:3" ht="15">
      <c r="A37"/>
    </row>
    <row r="38" spans="1:3" ht="15">
      <c r="A38"/>
    </row>
    <row r="39" spans="1:3" ht="15">
      <c r="A39"/>
      <c r="C39"/>
    </row>
    <row r="40" spans="1:3" ht="15">
      <c r="A40"/>
      <c r="C40"/>
    </row>
    <row r="41" spans="1:3" ht="15">
      <c r="A41"/>
      <c r="C41"/>
    </row>
  </sheetData>
  <sheetProtection password="8863" sheet="1" objects="1"/>
  <phoneticPr fontId="17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53"/>
  <dimension ref="A1:C41"/>
  <sheetViews>
    <sheetView workbookViewId="0"/>
  </sheetViews>
  <sheetFormatPr defaultColWidth="8" defaultRowHeight="12.75"/>
  <cols>
    <col min="1" max="1" width="26.125" style="9" customWidth="1"/>
    <col min="2" max="2" width="1.125" style="9" customWidth="1"/>
    <col min="3" max="3" width="28.125" style="9" customWidth="1"/>
    <col min="4" max="16384" width="8" style="9"/>
  </cols>
  <sheetData>
    <row r="1" spans="1:3" ht="15">
      <c r="A1"/>
      <c r="C1"/>
    </row>
    <row r="2" spans="1:3" ht="15.75" thickBot="1">
      <c r="A2"/>
    </row>
    <row r="3" spans="1:3" ht="15.75" thickBot="1">
      <c r="A3"/>
      <c r="C3"/>
    </row>
    <row r="4" spans="1:3" ht="15">
      <c r="A4"/>
      <c r="C4"/>
    </row>
    <row r="5" spans="1:3" ht="15">
      <c r="C5"/>
    </row>
    <row r="6" spans="1:3" ht="15.75" thickBot="1">
      <c r="C6"/>
    </row>
    <row r="7" spans="1:3" ht="15">
      <c r="A7"/>
      <c r="C7"/>
    </row>
    <row r="8" spans="1:3" ht="15">
      <c r="A8"/>
      <c r="C8"/>
    </row>
    <row r="9" spans="1:3" ht="15">
      <c r="A9"/>
      <c r="C9"/>
    </row>
    <row r="10" spans="1:3" ht="15">
      <c r="A10"/>
      <c r="C10"/>
    </row>
    <row r="11" spans="1:3" ht="15.75" thickBot="1">
      <c r="A11"/>
      <c r="C11"/>
    </row>
    <row r="12" spans="1:3" ht="15">
      <c r="C12"/>
    </row>
    <row r="13" spans="1:3" ht="15.75" thickBot="1">
      <c r="C13"/>
    </row>
    <row r="14" spans="1:3" ht="15.75" thickBot="1">
      <c r="A14"/>
      <c r="C14"/>
    </row>
    <row r="15" spans="1:3" ht="15">
      <c r="A15"/>
    </row>
    <row r="16" spans="1:3" ht="15.75" thickBot="1">
      <c r="A16"/>
    </row>
    <row r="17" spans="1:3" ht="15.75" thickBot="1">
      <c r="A17"/>
      <c r="C17"/>
    </row>
    <row r="18" spans="1:3" ht="15">
      <c r="C18"/>
    </row>
    <row r="19" spans="1:3" ht="15">
      <c r="C19"/>
    </row>
    <row r="20" spans="1:3" ht="15">
      <c r="A20"/>
      <c r="C20"/>
    </row>
    <row r="21" spans="1:3" ht="15">
      <c r="A21"/>
      <c r="C21"/>
    </row>
    <row r="22" spans="1:3" ht="15">
      <c r="A22"/>
      <c r="C22"/>
    </row>
    <row r="23" spans="1:3" ht="15">
      <c r="A23"/>
      <c r="C23"/>
    </row>
    <row r="24" spans="1:3" ht="15">
      <c r="A24"/>
    </row>
    <row r="25" spans="1:3" ht="15">
      <c r="A25"/>
    </row>
    <row r="26" spans="1:3" ht="15.75" thickBot="1">
      <c r="A26"/>
      <c r="C26"/>
    </row>
    <row r="27" spans="1:3" ht="15">
      <c r="A27"/>
      <c r="C27"/>
    </row>
    <row r="28" spans="1:3" ht="15">
      <c r="A28"/>
      <c r="C28"/>
    </row>
    <row r="29" spans="1:3" ht="15">
      <c r="A29"/>
      <c r="C29"/>
    </row>
    <row r="30" spans="1:3" ht="15">
      <c r="A30"/>
      <c r="C30"/>
    </row>
    <row r="31" spans="1:3" ht="15">
      <c r="A31"/>
      <c r="C31"/>
    </row>
    <row r="32" spans="1:3" ht="15">
      <c r="A32"/>
      <c r="C32"/>
    </row>
    <row r="33" spans="1:3" ht="15">
      <c r="A33"/>
      <c r="C33"/>
    </row>
    <row r="34" spans="1:3" ht="15">
      <c r="A34"/>
      <c r="C34"/>
    </row>
    <row r="35" spans="1:3" ht="15">
      <c r="A35"/>
      <c r="C35"/>
    </row>
    <row r="36" spans="1:3" ht="15">
      <c r="A36"/>
      <c r="C36"/>
    </row>
    <row r="37" spans="1:3" ht="15">
      <c r="A37"/>
    </row>
    <row r="38" spans="1:3" ht="15">
      <c r="A38"/>
    </row>
    <row r="39" spans="1:3" ht="15">
      <c r="A39"/>
      <c r="C39"/>
    </row>
    <row r="40" spans="1:3" ht="15">
      <c r="A40"/>
      <c r="C40"/>
    </row>
    <row r="41" spans="1:3" ht="15">
      <c r="A41"/>
      <c r="C41"/>
    </row>
  </sheetData>
  <sheetProtection password="8863" sheet="1" objects="1"/>
  <phoneticPr fontId="17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54"/>
  <dimension ref="A1:C41"/>
  <sheetViews>
    <sheetView workbookViewId="0"/>
  </sheetViews>
  <sheetFormatPr defaultColWidth="8" defaultRowHeight="12.75"/>
  <cols>
    <col min="1" max="1" width="26.125" style="9" customWidth="1"/>
    <col min="2" max="2" width="1.125" style="9" customWidth="1"/>
    <col min="3" max="3" width="28.125" style="9" customWidth="1"/>
    <col min="4" max="16384" width="8" style="9"/>
  </cols>
  <sheetData>
    <row r="1" spans="1:3" ht="15">
      <c r="A1"/>
      <c r="C1"/>
    </row>
    <row r="2" spans="1:3" ht="15.75" thickBot="1">
      <c r="A2"/>
    </row>
    <row r="3" spans="1:3" ht="15.75" thickBot="1">
      <c r="A3"/>
      <c r="C3"/>
    </row>
    <row r="4" spans="1:3" ht="15">
      <c r="A4"/>
      <c r="C4"/>
    </row>
    <row r="5" spans="1:3" ht="15">
      <c r="C5"/>
    </row>
    <row r="6" spans="1:3" ht="15.75" thickBot="1">
      <c r="C6"/>
    </row>
    <row r="7" spans="1:3" ht="15">
      <c r="A7"/>
      <c r="C7"/>
    </row>
    <row r="8" spans="1:3" ht="15">
      <c r="A8"/>
      <c r="C8"/>
    </row>
    <row r="9" spans="1:3" ht="15">
      <c r="A9"/>
      <c r="C9"/>
    </row>
    <row r="10" spans="1:3" ht="15">
      <c r="A10"/>
      <c r="C10"/>
    </row>
    <row r="11" spans="1:3" ht="15.75" thickBot="1">
      <c r="A11"/>
      <c r="C11"/>
    </row>
    <row r="12" spans="1:3" ht="15">
      <c r="C12"/>
    </row>
    <row r="13" spans="1:3" ht="15.75" thickBot="1">
      <c r="C13"/>
    </row>
    <row r="14" spans="1:3" ht="15.75" thickBot="1">
      <c r="A14"/>
      <c r="C14"/>
    </row>
    <row r="15" spans="1:3" ht="15">
      <c r="A15"/>
    </row>
    <row r="16" spans="1:3" ht="15.75" thickBot="1">
      <c r="A16"/>
    </row>
    <row r="17" spans="1:3" ht="15.75" thickBot="1">
      <c r="A17"/>
      <c r="C17"/>
    </row>
    <row r="18" spans="1:3" ht="15">
      <c r="C18"/>
    </row>
    <row r="19" spans="1:3" ht="15">
      <c r="C19"/>
    </row>
    <row r="20" spans="1:3" ht="15">
      <c r="A20"/>
      <c r="C20"/>
    </row>
    <row r="21" spans="1:3" ht="15">
      <c r="A21"/>
      <c r="C21"/>
    </row>
    <row r="22" spans="1:3" ht="15">
      <c r="A22"/>
      <c r="C22"/>
    </row>
    <row r="23" spans="1:3" ht="15">
      <c r="A23"/>
      <c r="C23"/>
    </row>
    <row r="24" spans="1:3" ht="15">
      <c r="A24"/>
    </row>
    <row r="25" spans="1:3" ht="15">
      <c r="A25"/>
    </row>
    <row r="26" spans="1:3" ht="15.75" thickBot="1">
      <c r="A26"/>
      <c r="C26"/>
    </row>
    <row r="27" spans="1:3" ht="15">
      <c r="A27"/>
      <c r="C27"/>
    </row>
    <row r="28" spans="1:3" ht="15">
      <c r="A28"/>
      <c r="C28"/>
    </row>
    <row r="29" spans="1:3" ht="15">
      <c r="A29"/>
      <c r="C29"/>
    </row>
    <row r="30" spans="1:3" ht="15">
      <c r="A30"/>
      <c r="C30"/>
    </row>
    <row r="31" spans="1:3" ht="15">
      <c r="A31"/>
      <c r="C31"/>
    </row>
    <row r="32" spans="1:3" ht="15">
      <c r="A32"/>
      <c r="C32"/>
    </row>
    <row r="33" spans="1:3" ht="15">
      <c r="A33"/>
      <c r="C33"/>
    </row>
    <row r="34" spans="1:3" ht="15">
      <c r="A34"/>
      <c r="C34"/>
    </row>
    <row r="35" spans="1:3" ht="15">
      <c r="A35"/>
      <c r="C35"/>
    </row>
    <row r="36" spans="1:3" ht="15">
      <c r="A36"/>
      <c r="C36"/>
    </row>
    <row r="37" spans="1:3" ht="15">
      <c r="A37"/>
    </row>
    <row r="38" spans="1:3" ht="15">
      <c r="A38"/>
    </row>
    <row r="39" spans="1:3" ht="15">
      <c r="A39"/>
      <c r="C39"/>
    </row>
    <row r="40" spans="1:3" ht="15">
      <c r="A40"/>
      <c r="C40"/>
    </row>
    <row r="41" spans="1:3" ht="15">
      <c r="A41"/>
      <c r="C41"/>
    </row>
  </sheetData>
  <sheetProtection password="8863" sheet="1" objects="1"/>
  <phoneticPr fontId="17" type="noConversion"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55"/>
  <dimension ref="A1:C41"/>
  <sheetViews>
    <sheetView workbookViewId="0"/>
  </sheetViews>
  <sheetFormatPr defaultColWidth="8" defaultRowHeight="12.75"/>
  <cols>
    <col min="1" max="1" width="26.125" style="9" customWidth="1"/>
    <col min="2" max="2" width="1.125" style="9" customWidth="1"/>
    <col min="3" max="3" width="28.125" style="9" customWidth="1"/>
    <col min="4" max="16384" width="8" style="9"/>
  </cols>
  <sheetData>
    <row r="1" spans="1:3" ht="15">
      <c r="A1"/>
      <c r="C1"/>
    </row>
    <row r="2" spans="1:3" ht="15.75" thickBot="1">
      <c r="A2"/>
    </row>
    <row r="3" spans="1:3" ht="15.75" thickBot="1">
      <c r="A3"/>
      <c r="C3"/>
    </row>
    <row r="4" spans="1:3" ht="15">
      <c r="A4"/>
      <c r="C4"/>
    </row>
    <row r="5" spans="1:3" ht="15">
      <c r="C5"/>
    </row>
    <row r="6" spans="1:3" ht="15.75" thickBot="1">
      <c r="C6"/>
    </row>
    <row r="7" spans="1:3" ht="15">
      <c r="A7"/>
      <c r="C7"/>
    </row>
    <row r="8" spans="1:3" ht="15">
      <c r="A8"/>
      <c r="C8"/>
    </row>
    <row r="9" spans="1:3" ht="15">
      <c r="A9"/>
      <c r="C9"/>
    </row>
    <row r="10" spans="1:3" ht="15">
      <c r="A10"/>
      <c r="C10"/>
    </row>
    <row r="11" spans="1:3" ht="15.75" thickBot="1">
      <c r="A11"/>
      <c r="C11"/>
    </row>
    <row r="12" spans="1:3" ht="15">
      <c r="C12"/>
    </row>
    <row r="13" spans="1:3" ht="15.75" thickBot="1">
      <c r="C13"/>
    </row>
    <row r="14" spans="1:3" ht="15.75" thickBot="1">
      <c r="A14"/>
      <c r="C14"/>
    </row>
    <row r="15" spans="1:3" ht="15">
      <c r="A15"/>
    </row>
    <row r="16" spans="1:3" ht="15.75" thickBot="1">
      <c r="A16"/>
    </row>
    <row r="17" spans="1:3" ht="15.75" thickBot="1">
      <c r="A17"/>
      <c r="C17"/>
    </row>
    <row r="18" spans="1:3" ht="15">
      <c r="C18"/>
    </row>
    <row r="19" spans="1:3" ht="15">
      <c r="C19"/>
    </row>
    <row r="20" spans="1:3" ht="15">
      <c r="A20"/>
      <c r="C20"/>
    </row>
    <row r="21" spans="1:3" ht="15">
      <c r="A21"/>
      <c r="C21"/>
    </row>
    <row r="22" spans="1:3" ht="15">
      <c r="A22"/>
      <c r="C22"/>
    </row>
    <row r="23" spans="1:3" ht="15">
      <c r="A23"/>
      <c r="C23"/>
    </row>
    <row r="24" spans="1:3" ht="15">
      <c r="A24"/>
    </row>
    <row r="25" spans="1:3" ht="15">
      <c r="A25"/>
    </row>
    <row r="26" spans="1:3" ht="15.75" thickBot="1">
      <c r="A26"/>
      <c r="C26"/>
    </row>
    <row r="27" spans="1:3" ht="15">
      <c r="A27"/>
      <c r="C27"/>
    </row>
    <row r="28" spans="1:3" ht="15">
      <c r="A28"/>
      <c r="C28"/>
    </row>
    <row r="29" spans="1:3" ht="15">
      <c r="A29"/>
      <c r="C29"/>
    </row>
    <row r="30" spans="1:3" ht="15">
      <c r="A30"/>
      <c r="C30"/>
    </row>
    <row r="31" spans="1:3" ht="15">
      <c r="A31"/>
      <c r="C31"/>
    </row>
    <row r="32" spans="1:3" ht="15">
      <c r="A32"/>
      <c r="C32"/>
    </row>
    <row r="33" spans="1:3" ht="15">
      <c r="A33"/>
      <c r="C33"/>
    </row>
    <row r="34" spans="1:3" ht="15">
      <c r="A34"/>
      <c r="C34"/>
    </row>
    <row r="35" spans="1:3" ht="15">
      <c r="A35"/>
      <c r="C35"/>
    </row>
    <row r="36" spans="1:3" ht="15">
      <c r="A36"/>
      <c r="C36"/>
    </row>
    <row r="37" spans="1:3" ht="15">
      <c r="A37"/>
    </row>
    <row r="38" spans="1:3" ht="15">
      <c r="A38"/>
    </row>
    <row r="39" spans="1:3" ht="15">
      <c r="A39"/>
      <c r="C39"/>
    </row>
    <row r="40" spans="1:3" ht="15">
      <c r="A40"/>
      <c r="C40"/>
    </row>
    <row r="41" spans="1:3" ht="15">
      <c r="A41"/>
      <c r="C41"/>
    </row>
  </sheetData>
  <sheetProtection password="8863" sheet="1" objects="1"/>
  <phoneticPr fontId="17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33"/>
  </sheetPr>
  <dimension ref="A1:DR56"/>
  <sheetViews>
    <sheetView zoomScale="12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C8" sqref="C8"/>
    </sheetView>
  </sheetViews>
  <sheetFormatPr defaultRowHeight="18"/>
  <cols>
    <col min="1" max="1" width="50.75" style="156" customWidth="1"/>
    <col min="2" max="2" width="7" style="156" customWidth="1"/>
    <col min="3" max="3" width="15" style="156" customWidth="1"/>
    <col min="4" max="4" width="14.875" style="156" customWidth="1"/>
    <col min="5" max="5" width="7" style="156" customWidth="1"/>
    <col min="6" max="6" width="15.625" style="156" customWidth="1"/>
    <col min="7" max="7" width="8.75" style="156" customWidth="1"/>
    <col min="8" max="8" width="13.25" style="156" customWidth="1"/>
    <col min="9" max="9" width="13.375" style="156" customWidth="1"/>
    <col min="10" max="10" width="14.625" style="156" customWidth="1"/>
    <col min="11" max="11" width="14.125" style="156" customWidth="1"/>
    <col min="12" max="12" width="14.5" style="156" customWidth="1"/>
    <col min="13" max="13" width="14.375" style="156" customWidth="1"/>
    <col min="14" max="14" width="14.875" style="156" customWidth="1"/>
    <col min="15" max="15" width="14.125" style="156" customWidth="1"/>
    <col min="16" max="16" width="14.375" style="156" customWidth="1"/>
    <col min="17" max="17" width="15.5" style="156" customWidth="1"/>
    <col min="18" max="19" width="13.375" style="156" customWidth="1"/>
    <col min="20" max="20" width="14.375" style="156" bestFit="1" customWidth="1"/>
    <col min="21" max="25" width="9" style="156"/>
    <col min="26" max="28" width="9" style="150"/>
    <col min="29" max="29" width="12.875" style="150" customWidth="1"/>
    <col min="30" max="32" width="9" style="156"/>
    <col min="33" max="33" width="14.375" style="156" customWidth="1"/>
    <col min="34" max="44" width="9" style="156"/>
    <col min="45" max="45" width="9" style="163"/>
    <col min="46" max="16384" width="9" style="156"/>
  </cols>
  <sheetData>
    <row r="1" spans="1:122" s="154" customFormat="1" ht="15.75" customHeight="1">
      <c r="A1" s="509" t="s">
        <v>860</v>
      </c>
      <c r="B1" s="510"/>
      <c r="C1" s="511"/>
      <c r="D1" s="512"/>
      <c r="E1" s="145"/>
      <c r="F1" s="146"/>
      <c r="G1" s="147"/>
      <c r="H1" s="144"/>
      <c r="I1" s="148"/>
      <c r="J1" s="148"/>
      <c r="K1" s="149"/>
      <c r="L1" s="149"/>
      <c r="M1" s="149"/>
      <c r="N1" s="149"/>
      <c r="O1" s="150"/>
      <c r="P1" s="151"/>
      <c r="Q1" s="152"/>
      <c r="R1" s="153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5"/>
      <c r="BJ1" s="149"/>
      <c r="BK1" s="149"/>
      <c r="BL1" s="149"/>
      <c r="BM1" s="149"/>
      <c r="BN1" s="149"/>
      <c r="BO1" s="149"/>
      <c r="BP1" s="149"/>
      <c r="BQ1" s="149"/>
      <c r="BR1" s="149"/>
      <c r="BS1" s="149"/>
      <c r="BT1" s="149"/>
      <c r="BU1" s="149"/>
      <c r="BV1" s="149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49"/>
      <c r="CI1" s="149"/>
      <c r="CJ1" s="149"/>
      <c r="CK1" s="149"/>
      <c r="CL1" s="149"/>
      <c r="CM1" s="149"/>
      <c r="CN1" s="149"/>
      <c r="CO1" s="149"/>
      <c r="CP1" s="149"/>
      <c r="CQ1" s="149"/>
      <c r="CR1" s="149"/>
      <c r="CS1" s="149"/>
      <c r="CT1" s="149"/>
      <c r="CU1" s="149"/>
      <c r="CV1" s="149"/>
      <c r="CW1" s="149"/>
      <c r="CX1" s="149"/>
      <c r="CY1" s="149"/>
      <c r="CZ1" s="149"/>
      <c r="DA1" s="149"/>
      <c r="DB1" s="149"/>
      <c r="DC1" s="149"/>
      <c r="DD1" s="149"/>
      <c r="DE1" s="149"/>
      <c r="DF1" s="149"/>
      <c r="DG1" s="149"/>
      <c r="DH1" s="149"/>
      <c r="DI1" s="149"/>
      <c r="DJ1" s="149"/>
      <c r="DK1" s="149"/>
      <c r="DL1" s="149"/>
      <c r="DM1" s="149"/>
      <c r="DN1" s="149"/>
      <c r="DO1" s="149"/>
      <c r="DP1" s="149"/>
      <c r="DQ1" s="149"/>
      <c r="DR1" s="149"/>
    </row>
    <row r="2" spans="1:122" s="154" customFormat="1" ht="16.5" customHeight="1">
      <c r="A2" s="509" t="s">
        <v>861</v>
      </c>
      <c r="B2" s="510"/>
      <c r="C2" s="511"/>
      <c r="D2" s="513" t="s">
        <v>263</v>
      </c>
      <c r="E2" s="145"/>
      <c r="F2" s="146"/>
      <c r="G2" s="147"/>
      <c r="H2" s="144"/>
      <c r="I2" s="148"/>
      <c r="J2" s="148"/>
      <c r="K2" s="149"/>
      <c r="L2" s="149"/>
      <c r="M2" s="149"/>
      <c r="N2" s="149"/>
      <c r="O2" s="150"/>
      <c r="P2" s="151"/>
      <c r="Q2" s="152"/>
      <c r="R2" s="153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49"/>
      <c r="AU2" s="149"/>
      <c r="AV2" s="149"/>
      <c r="AW2" s="149"/>
      <c r="AX2" s="149"/>
      <c r="AY2" s="149"/>
      <c r="AZ2" s="149"/>
      <c r="BA2" s="149"/>
      <c r="BB2" s="149"/>
      <c r="BC2" s="149"/>
      <c r="BD2" s="149"/>
      <c r="BE2" s="149"/>
      <c r="BF2" s="149"/>
      <c r="BG2" s="149"/>
      <c r="BH2" s="149"/>
      <c r="BI2" s="145"/>
      <c r="BJ2" s="149"/>
      <c r="BK2" s="149"/>
      <c r="BL2" s="149"/>
      <c r="BM2" s="149"/>
      <c r="BN2" s="149"/>
      <c r="BO2" s="149"/>
      <c r="BP2" s="149"/>
      <c r="BQ2" s="149"/>
      <c r="BR2" s="149"/>
      <c r="BS2" s="149"/>
      <c r="BT2" s="149"/>
      <c r="BU2" s="149"/>
      <c r="BV2" s="149"/>
      <c r="BW2" s="149"/>
      <c r="BX2" s="149"/>
      <c r="BY2" s="149"/>
      <c r="BZ2" s="149"/>
      <c r="CA2" s="149"/>
      <c r="CB2" s="149"/>
      <c r="CC2" s="149"/>
      <c r="CD2" s="149"/>
      <c r="CE2" s="149"/>
      <c r="CF2" s="149"/>
      <c r="CG2" s="149"/>
      <c r="CH2" s="149"/>
      <c r="CI2" s="149"/>
      <c r="CJ2" s="149"/>
      <c r="CK2" s="149"/>
      <c r="CL2" s="149"/>
      <c r="CM2" s="149"/>
      <c r="CN2" s="149"/>
      <c r="CO2" s="149"/>
      <c r="CP2" s="149"/>
      <c r="CQ2" s="149"/>
      <c r="CR2" s="149"/>
      <c r="CS2" s="149"/>
      <c r="CT2" s="149"/>
      <c r="CU2" s="149"/>
      <c r="CV2" s="149"/>
      <c r="CW2" s="149"/>
      <c r="CX2" s="149"/>
      <c r="CY2" s="149"/>
      <c r="CZ2" s="149"/>
      <c r="DA2" s="149"/>
      <c r="DB2" s="149"/>
      <c r="DC2" s="149"/>
      <c r="DD2" s="149"/>
      <c r="DE2" s="149"/>
      <c r="DF2" s="149"/>
      <c r="DG2" s="149"/>
      <c r="DH2" s="149"/>
      <c r="DI2" s="149"/>
      <c r="DJ2" s="149"/>
      <c r="DK2" s="149"/>
      <c r="DL2" s="149"/>
      <c r="DM2" s="149"/>
      <c r="DN2" s="149"/>
      <c r="DO2" s="149"/>
      <c r="DP2" s="149"/>
      <c r="DQ2" s="149"/>
      <c r="DR2" s="149"/>
    </row>
    <row r="3" spans="1:122" s="154" customFormat="1" ht="12" customHeight="1">
      <c r="A3" s="514" t="s">
        <v>862</v>
      </c>
      <c r="B3" s="510"/>
      <c r="C3" s="511"/>
      <c r="D3" s="511"/>
      <c r="E3" s="145"/>
      <c r="F3" s="146"/>
      <c r="G3" s="147"/>
      <c r="H3" s="144"/>
      <c r="I3" s="148"/>
      <c r="J3" s="148"/>
      <c r="K3" s="149"/>
      <c r="L3" s="149"/>
      <c r="M3" s="149"/>
      <c r="N3" s="149"/>
      <c r="O3" s="150"/>
      <c r="P3" s="151"/>
      <c r="Q3" s="152"/>
      <c r="R3" s="153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5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9"/>
      <c r="CO3" s="149"/>
      <c r="CP3" s="149"/>
      <c r="CQ3" s="149"/>
      <c r="CR3" s="149"/>
      <c r="CS3" s="149"/>
      <c r="CT3" s="149"/>
      <c r="CU3" s="149"/>
      <c r="CV3" s="149"/>
      <c r="CW3" s="149"/>
      <c r="CX3" s="149"/>
      <c r="CY3" s="149"/>
      <c r="CZ3" s="149"/>
      <c r="DA3" s="149"/>
      <c r="DB3" s="149"/>
      <c r="DC3" s="149"/>
      <c r="DD3" s="149"/>
      <c r="DE3" s="149"/>
      <c r="DF3" s="149"/>
      <c r="DG3" s="149"/>
      <c r="DH3" s="149"/>
      <c r="DI3" s="149"/>
      <c r="DJ3" s="149"/>
      <c r="DK3" s="149"/>
      <c r="DL3" s="149"/>
      <c r="DM3" s="149"/>
      <c r="DN3" s="149"/>
      <c r="DO3" s="149"/>
      <c r="DP3" s="149"/>
      <c r="DQ3" s="149"/>
      <c r="DR3" s="149"/>
    </row>
    <row r="4" spans="1:122" ht="19.5" customHeight="1">
      <c r="A4" s="776" t="s">
        <v>404</v>
      </c>
      <c r="B4" s="776"/>
      <c r="C4" s="776"/>
      <c r="D4" s="776"/>
      <c r="E4" s="155"/>
      <c r="F4" s="146"/>
      <c r="G4" s="147"/>
      <c r="Q4" s="152"/>
      <c r="T4" s="150"/>
      <c r="U4" s="150"/>
      <c r="V4" s="150"/>
      <c r="W4" s="150"/>
      <c r="X4" s="150"/>
      <c r="Y4" s="150"/>
      <c r="AD4" s="150"/>
      <c r="AE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49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3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</row>
    <row r="5" spans="1:122" ht="19.5" customHeight="1">
      <c r="A5" s="775" t="s">
        <v>859</v>
      </c>
      <c r="B5" s="775"/>
      <c r="C5" s="775"/>
      <c r="D5" s="775"/>
      <c r="E5" s="155"/>
      <c r="F5" s="146"/>
      <c r="G5" s="147"/>
      <c r="Q5" s="152"/>
      <c r="T5" s="150"/>
      <c r="U5" s="150"/>
      <c r="V5" s="150"/>
      <c r="W5" s="150"/>
      <c r="X5" s="150"/>
      <c r="Y5" s="150"/>
      <c r="AD5" s="150"/>
      <c r="AE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49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3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</row>
    <row r="6" spans="1:122" ht="0.75" customHeight="1" thickBot="1">
      <c r="A6" s="516"/>
      <c r="B6" s="517"/>
      <c r="C6" s="518"/>
      <c r="D6" s="518"/>
      <c r="E6" s="145"/>
      <c r="F6" s="146"/>
      <c r="G6" s="147"/>
      <c r="O6" s="150"/>
      <c r="P6" s="151"/>
      <c r="Q6" s="152"/>
      <c r="R6" s="153"/>
      <c r="T6" s="150"/>
      <c r="U6" s="150"/>
      <c r="V6" s="150"/>
      <c r="W6" s="150"/>
      <c r="X6" s="150"/>
      <c r="Y6" s="150"/>
      <c r="AD6" s="150"/>
      <c r="AE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49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3"/>
      <c r="BJ6" s="150"/>
      <c r="BK6" s="150"/>
      <c r="BL6" s="150"/>
      <c r="BM6" s="150"/>
      <c r="BN6" s="150"/>
      <c r="BO6" s="150"/>
      <c r="BP6" s="150"/>
      <c r="BQ6" s="150"/>
      <c r="BR6" s="150"/>
      <c r="BS6" s="150"/>
      <c r="BT6" s="150"/>
      <c r="BU6" s="150"/>
      <c r="BV6" s="150"/>
      <c r="BW6" s="150"/>
      <c r="BX6" s="150"/>
      <c r="BY6" s="150"/>
      <c r="BZ6" s="150"/>
      <c r="CA6" s="150"/>
      <c r="CB6" s="150"/>
      <c r="CC6" s="150"/>
      <c r="CD6" s="150"/>
      <c r="CE6" s="150"/>
      <c r="CF6" s="150"/>
      <c r="CG6" s="150"/>
      <c r="CH6" s="150"/>
      <c r="CI6" s="150"/>
      <c r="CJ6" s="150"/>
      <c r="CK6" s="150"/>
      <c r="CL6" s="150"/>
      <c r="CM6" s="150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50"/>
      <c r="CY6" s="150"/>
      <c r="CZ6" s="150"/>
      <c r="DA6" s="150"/>
      <c r="DB6" s="150"/>
      <c r="DC6" s="150"/>
      <c r="DD6" s="150"/>
      <c r="DE6" s="150"/>
      <c r="DF6" s="150"/>
      <c r="DG6" s="150"/>
      <c r="DH6" s="150"/>
      <c r="DI6" s="150"/>
      <c r="DJ6" s="150"/>
      <c r="DK6" s="150"/>
      <c r="DL6" s="150"/>
      <c r="DM6" s="150"/>
      <c r="DN6" s="150"/>
      <c r="DO6" s="150"/>
      <c r="DP6" s="150"/>
      <c r="DQ6" s="150"/>
      <c r="DR6" s="150"/>
    </row>
    <row r="7" spans="1:122" s="154" customFormat="1" ht="26.25" customHeight="1" thickTop="1">
      <c r="A7" s="519" t="s">
        <v>396</v>
      </c>
      <c r="B7" s="519" t="s">
        <v>405</v>
      </c>
      <c r="C7" s="520" t="s">
        <v>863</v>
      </c>
      <c r="D7" s="521" t="s">
        <v>864</v>
      </c>
      <c r="E7" s="157"/>
      <c r="F7" s="158"/>
      <c r="G7" s="142"/>
      <c r="H7" s="159"/>
      <c r="I7" s="159"/>
      <c r="J7" s="159"/>
      <c r="K7" s="159"/>
      <c r="L7" s="159"/>
      <c r="M7" s="159"/>
      <c r="O7" s="149"/>
      <c r="P7" s="160"/>
      <c r="Q7" s="161"/>
      <c r="R7" s="145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145"/>
      <c r="BI7" s="145"/>
      <c r="BJ7" s="149"/>
      <c r="BK7" s="149"/>
      <c r="BL7" s="149"/>
      <c r="BM7" s="145"/>
      <c r="BN7" s="149"/>
      <c r="BO7" s="149"/>
      <c r="BP7" s="149"/>
      <c r="BQ7" s="145"/>
      <c r="BR7" s="145"/>
      <c r="BS7" s="149"/>
      <c r="BT7" s="149"/>
      <c r="BU7" s="149"/>
      <c r="BV7" s="149"/>
      <c r="BW7" s="149"/>
      <c r="BX7" s="149"/>
      <c r="BY7" s="149"/>
      <c r="BZ7" s="149"/>
      <c r="CA7" s="149"/>
      <c r="CB7" s="149"/>
      <c r="CC7" s="149"/>
      <c r="CD7" s="149"/>
      <c r="CE7" s="149"/>
      <c r="CF7" s="149"/>
      <c r="CG7" s="149"/>
      <c r="CH7" s="149"/>
      <c r="CI7" s="149"/>
      <c r="CJ7" s="149"/>
      <c r="CK7" s="149"/>
      <c r="CL7" s="149"/>
      <c r="CM7" s="149"/>
      <c r="CN7" s="149"/>
      <c r="CO7" s="149"/>
      <c r="CP7" s="149"/>
      <c r="CQ7" s="149"/>
      <c r="CR7" s="149"/>
      <c r="CS7" s="149"/>
      <c r="CT7" s="149"/>
      <c r="CU7" s="149"/>
      <c r="CV7" s="149"/>
      <c r="CW7" s="149"/>
      <c r="CX7" s="149"/>
      <c r="CY7" s="149"/>
      <c r="CZ7" s="149"/>
      <c r="DA7" s="149"/>
      <c r="DB7" s="149"/>
      <c r="DC7" s="149"/>
      <c r="DD7" s="149"/>
      <c r="DE7" s="149"/>
      <c r="DF7" s="149"/>
      <c r="DG7" s="149"/>
      <c r="DH7" s="149"/>
      <c r="DI7" s="149"/>
      <c r="DJ7" s="149"/>
      <c r="DK7" s="149"/>
      <c r="DL7" s="149"/>
      <c r="DM7" s="149"/>
      <c r="DN7" s="149"/>
      <c r="DO7" s="149"/>
      <c r="DP7" s="149"/>
      <c r="DQ7" s="149"/>
      <c r="DR7" s="149"/>
    </row>
    <row r="8" spans="1:122" ht="15.75" customHeight="1">
      <c r="A8" s="522" t="s">
        <v>406</v>
      </c>
      <c r="B8" s="523"/>
      <c r="C8" s="524"/>
      <c r="D8" s="525"/>
      <c r="O8" s="162"/>
      <c r="Q8" s="152"/>
    </row>
    <row r="9" spans="1:122" ht="15.75" customHeight="1">
      <c r="A9" s="526" t="s">
        <v>407</v>
      </c>
      <c r="B9" s="527" t="s">
        <v>264</v>
      </c>
      <c r="C9" s="528">
        <v>37330157984.691193</v>
      </c>
      <c r="D9" s="529">
        <v>26185642647</v>
      </c>
      <c r="O9" s="164"/>
      <c r="P9" s="165"/>
      <c r="Q9" s="165"/>
      <c r="R9" s="165"/>
    </row>
    <row r="10" spans="1:122" ht="15.75" customHeight="1">
      <c r="A10" s="526" t="s">
        <v>408</v>
      </c>
      <c r="B10" s="527"/>
      <c r="C10" s="530"/>
      <c r="D10" s="531"/>
      <c r="L10" s="166"/>
    </row>
    <row r="11" spans="1:122" s="146" customFormat="1" ht="15.75" customHeight="1">
      <c r="A11" s="532" t="s">
        <v>409</v>
      </c>
      <c r="B11" s="527" t="s">
        <v>265</v>
      </c>
      <c r="C11" s="533">
        <v>82225795031</v>
      </c>
      <c r="D11" s="531">
        <v>94197527324</v>
      </c>
      <c r="Z11" s="153"/>
      <c r="AA11" s="153"/>
      <c r="AB11" s="153"/>
      <c r="AC11" s="153"/>
      <c r="AS11" s="167"/>
    </row>
    <row r="12" spans="1:122" s="146" customFormat="1" ht="15.75" customHeight="1">
      <c r="A12" s="532" t="s">
        <v>410</v>
      </c>
      <c r="B12" s="527" t="s">
        <v>266</v>
      </c>
      <c r="C12" s="534">
        <v>-4294644537</v>
      </c>
      <c r="D12" s="535">
        <v>-383783251</v>
      </c>
      <c r="E12" s="156"/>
      <c r="Z12" s="153"/>
      <c r="AA12" s="153"/>
      <c r="AB12" s="153"/>
      <c r="AC12" s="153"/>
      <c r="AS12" s="167"/>
    </row>
    <row r="13" spans="1:122" s="146" customFormat="1" ht="15.75" customHeight="1">
      <c r="A13" s="532" t="s">
        <v>411</v>
      </c>
      <c r="B13" s="527" t="s">
        <v>267</v>
      </c>
      <c r="C13" s="536"/>
      <c r="D13" s="531"/>
      <c r="E13" s="156"/>
      <c r="Z13" s="153"/>
      <c r="AA13" s="153"/>
      <c r="AB13" s="153"/>
      <c r="AC13" s="153"/>
      <c r="AS13" s="167"/>
    </row>
    <row r="14" spans="1:122" s="146" customFormat="1" ht="15.75" customHeight="1">
      <c r="A14" s="532" t="s">
        <v>412</v>
      </c>
      <c r="B14" s="527" t="s">
        <v>278</v>
      </c>
      <c r="C14" s="537">
        <v>-5248004282</v>
      </c>
      <c r="D14" s="538">
        <v>-3488459444</v>
      </c>
      <c r="E14" s="156"/>
      <c r="Z14" s="153"/>
      <c r="AA14" s="153"/>
      <c r="AB14" s="153"/>
      <c r="AC14" s="153"/>
      <c r="AS14" s="167"/>
    </row>
    <row r="15" spans="1:122" s="146" customFormat="1" ht="15.75" customHeight="1">
      <c r="A15" s="532" t="s">
        <v>413</v>
      </c>
      <c r="B15" s="527" t="s">
        <v>279</v>
      </c>
      <c r="C15" s="536">
        <v>31616607501</v>
      </c>
      <c r="D15" s="531">
        <v>40040512608</v>
      </c>
      <c r="Z15" s="153"/>
      <c r="AA15" s="153"/>
      <c r="AB15" s="153"/>
      <c r="AC15" s="153"/>
      <c r="AS15" s="167"/>
    </row>
    <row r="16" spans="1:122" ht="15.75" customHeight="1">
      <c r="A16" s="539" t="s">
        <v>414</v>
      </c>
      <c r="B16" s="527" t="s">
        <v>280</v>
      </c>
      <c r="C16" s="540">
        <v>141629911697.69119</v>
      </c>
      <c r="D16" s="541">
        <v>156551439884</v>
      </c>
    </row>
    <row r="17" spans="1:45" s="146" customFormat="1" ht="15.75" customHeight="1">
      <c r="A17" s="532" t="s">
        <v>415</v>
      </c>
      <c r="B17" s="527" t="s">
        <v>281</v>
      </c>
      <c r="C17" s="534">
        <v>-25028678601</v>
      </c>
      <c r="D17" s="535">
        <v>100871741828</v>
      </c>
      <c r="Z17" s="153"/>
      <c r="AA17" s="153"/>
      <c r="AB17" s="153"/>
      <c r="AC17" s="153"/>
      <c r="AS17" s="167"/>
    </row>
    <row r="18" spans="1:45" s="146" customFormat="1" ht="15.75" customHeight="1">
      <c r="A18" s="532" t="s">
        <v>416</v>
      </c>
      <c r="B18" s="527" t="s">
        <v>282</v>
      </c>
      <c r="C18" s="537">
        <v>-33000136945.779999</v>
      </c>
      <c r="D18" s="535">
        <v>-45335805138</v>
      </c>
      <c r="Z18" s="153"/>
      <c r="AA18" s="153"/>
      <c r="AB18" s="153"/>
      <c r="AC18" s="153"/>
      <c r="AS18" s="167"/>
    </row>
    <row r="19" spans="1:45" s="146" customFormat="1" ht="15.75" customHeight="1">
      <c r="A19" s="532" t="s">
        <v>417</v>
      </c>
      <c r="B19" s="527" t="s">
        <v>252</v>
      </c>
      <c r="C19" s="451">
        <v>70865756597.088806</v>
      </c>
      <c r="D19" s="535">
        <v>-108619944905</v>
      </c>
      <c r="Z19" s="153"/>
      <c r="AA19" s="153"/>
      <c r="AB19" s="153"/>
      <c r="AC19" s="153"/>
      <c r="AS19" s="167"/>
    </row>
    <row r="20" spans="1:45" s="146" customFormat="1" ht="15.75" customHeight="1">
      <c r="A20" s="532" t="s">
        <v>418</v>
      </c>
      <c r="B20" s="527">
        <v>12</v>
      </c>
      <c r="C20" s="534">
        <v>-20031348114</v>
      </c>
      <c r="D20" s="535">
        <v>-19206590777</v>
      </c>
      <c r="Z20" s="153"/>
      <c r="AA20" s="153"/>
      <c r="AB20" s="153"/>
      <c r="AC20" s="153"/>
      <c r="AS20" s="167"/>
    </row>
    <row r="21" spans="1:45" s="146" customFormat="1" ht="15.75" customHeight="1">
      <c r="A21" s="532" t="s">
        <v>419</v>
      </c>
      <c r="B21" s="527">
        <v>13</v>
      </c>
      <c r="C21" s="537">
        <v>-31707536594</v>
      </c>
      <c r="D21" s="535">
        <v>-39988001775</v>
      </c>
      <c r="Z21" s="153"/>
      <c r="AA21" s="153"/>
      <c r="AB21" s="153"/>
      <c r="AC21" s="153"/>
      <c r="AS21" s="167"/>
    </row>
    <row r="22" spans="1:45" s="146" customFormat="1" ht="15.75" customHeight="1">
      <c r="A22" s="532" t="s">
        <v>420</v>
      </c>
      <c r="B22" s="527">
        <v>14</v>
      </c>
      <c r="C22" s="537">
        <v>-6904289281</v>
      </c>
      <c r="D22" s="535">
        <v>-9775007680</v>
      </c>
      <c r="Z22" s="153"/>
      <c r="AA22" s="153"/>
      <c r="AB22" s="153"/>
      <c r="AC22" s="153"/>
      <c r="AS22" s="167"/>
    </row>
    <row r="23" spans="1:45" s="146" customFormat="1" ht="15.75" customHeight="1">
      <c r="A23" s="532" t="s">
        <v>421</v>
      </c>
      <c r="B23" s="527">
        <v>15</v>
      </c>
      <c r="C23" s="530">
        <v>6547588262</v>
      </c>
      <c r="D23" s="538">
        <v>300000</v>
      </c>
      <c r="Z23" s="153"/>
      <c r="AA23" s="153"/>
      <c r="AB23" s="153"/>
      <c r="AC23" s="153"/>
      <c r="AS23" s="167"/>
    </row>
    <row r="24" spans="1:45" s="146" customFormat="1" ht="15.75" customHeight="1">
      <c r="A24" s="532" t="s">
        <v>422</v>
      </c>
      <c r="B24" s="527">
        <v>16</v>
      </c>
      <c r="C24" s="534">
        <v>-5902880930</v>
      </c>
      <c r="D24" s="535">
        <v>-87059079493</v>
      </c>
      <c r="Z24" s="153"/>
      <c r="AA24" s="153"/>
      <c r="AB24" s="153"/>
      <c r="AC24" s="153"/>
      <c r="AS24" s="167"/>
    </row>
    <row r="25" spans="1:45" ht="15.75" customHeight="1">
      <c r="A25" s="542" t="s">
        <v>423</v>
      </c>
      <c r="B25" s="527">
        <v>20</v>
      </c>
      <c r="C25" s="543">
        <v>96468386091</v>
      </c>
      <c r="D25" s="544">
        <v>-52560948056</v>
      </c>
      <c r="E25" s="168"/>
    </row>
    <row r="26" spans="1:45" s="146" customFormat="1" ht="15.75" customHeight="1">
      <c r="A26" s="545" t="s">
        <v>424</v>
      </c>
      <c r="B26" s="527"/>
      <c r="C26" s="530"/>
      <c r="D26" s="531"/>
      <c r="Z26" s="153"/>
      <c r="AA26" s="153"/>
      <c r="AB26" s="153"/>
      <c r="AC26" s="153"/>
      <c r="AS26" s="167"/>
    </row>
    <row r="27" spans="1:45" s="146" customFormat="1" ht="15.75" customHeight="1">
      <c r="A27" s="539" t="s">
        <v>425</v>
      </c>
      <c r="B27" s="527" t="s">
        <v>185</v>
      </c>
      <c r="C27" s="537">
        <v>-70270953937</v>
      </c>
      <c r="D27" s="535">
        <v>-30474173475</v>
      </c>
      <c r="Z27" s="153"/>
      <c r="AA27" s="153"/>
      <c r="AB27" s="153"/>
      <c r="AC27" s="153"/>
      <c r="AS27" s="167"/>
    </row>
    <row r="28" spans="1:45" s="146" customFormat="1" ht="15.75" customHeight="1">
      <c r="A28" s="539" t="s">
        <v>426</v>
      </c>
      <c r="B28" s="527" t="s">
        <v>186</v>
      </c>
      <c r="C28" s="530">
        <v>4130710815</v>
      </c>
      <c r="D28" s="531">
        <v>3197792074</v>
      </c>
      <c r="Z28" s="153"/>
      <c r="AA28" s="153"/>
      <c r="AB28" s="153"/>
      <c r="AC28" s="153"/>
      <c r="AS28" s="167"/>
    </row>
    <row r="29" spans="1:45" s="146" customFormat="1" ht="15.75" customHeight="1">
      <c r="A29" s="539" t="s">
        <v>427</v>
      </c>
      <c r="B29" s="527" t="s">
        <v>187</v>
      </c>
      <c r="C29" s="530"/>
      <c r="D29" s="531"/>
      <c r="Z29" s="153"/>
      <c r="AA29" s="153"/>
      <c r="AB29" s="153"/>
      <c r="AC29" s="153"/>
      <c r="AS29" s="167"/>
    </row>
    <row r="30" spans="1:45" s="146" customFormat="1" ht="15.75" customHeight="1">
      <c r="A30" s="539" t="s">
        <v>428</v>
      </c>
      <c r="B30" s="527" t="s">
        <v>188</v>
      </c>
      <c r="C30" s="530"/>
      <c r="D30" s="531"/>
      <c r="Z30" s="153"/>
      <c r="AA30" s="153"/>
      <c r="AB30" s="153"/>
      <c r="AC30" s="153"/>
      <c r="AS30" s="167"/>
    </row>
    <row r="31" spans="1:45" s="146" customFormat="1" ht="15.75" customHeight="1">
      <c r="A31" s="539" t="s">
        <v>429</v>
      </c>
      <c r="B31" s="527" t="s">
        <v>189</v>
      </c>
      <c r="C31" s="530"/>
      <c r="D31" s="531"/>
      <c r="Z31" s="153"/>
      <c r="AA31" s="153"/>
      <c r="AB31" s="153"/>
      <c r="AC31" s="153"/>
      <c r="AS31" s="167"/>
    </row>
    <row r="32" spans="1:45" s="146" customFormat="1" ht="15.75" customHeight="1">
      <c r="A32" s="539" t="s">
        <v>430</v>
      </c>
      <c r="B32" s="527" t="s">
        <v>190</v>
      </c>
      <c r="C32" s="530">
        <v>0</v>
      </c>
      <c r="D32" s="531">
        <v>0</v>
      </c>
      <c r="Z32" s="153"/>
      <c r="AA32" s="153"/>
      <c r="AB32" s="153"/>
      <c r="AC32" s="153"/>
      <c r="AS32" s="167"/>
    </row>
    <row r="33" spans="1:45" s="146" customFormat="1" ht="15.75" customHeight="1">
      <c r="A33" s="539" t="s">
        <v>431</v>
      </c>
      <c r="B33" s="527" t="s">
        <v>191</v>
      </c>
      <c r="C33" s="530">
        <v>1117293467</v>
      </c>
      <c r="D33" s="531">
        <v>572225558</v>
      </c>
      <c r="Z33" s="153"/>
      <c r="AA33" s="153"/>
      <c r="AB33" s="153"/>
      <c r="AC33" s="153"/>
      <c r="AS33" s="167"/>
    </row>
    <row r="34" spans="1:45" s="167" customFormat="1" ht="15.75" customHeight="1">
      <c r="A34" s="545" t="s">
        <v>432</v>
      </c>
      <c r="B34" s="546" t="s">
        <v>192</v>
      </c>
      <c r="C34" s="543">
        <v>-65022949655</v>
      </c>
      <c r="D34" s="544">
        <v>-26704155843</v>
      </c>
      <c r="Z34" s="145"/>
      <c r="AA34" s="145"/>
      <c r="AB34" s="145"/>
      <c r="AC34" s="145"/>
    </row>
    <row r="35" spans="1:45" s="146" customFormat="1" ht="15.75" customHeight="1">
      <c r="A35" s="545" t="s">
        <v>433</v>
      </c>
      <c r="B35" s="527"/>
      <c r="C35" s="530"/>
      <c r="D35" s="531"/>
      <c r="Z35" s="153"/>
      <c r="AA35" s="153"/>
      <c r="AB35" s="153"/>
      <c r="AC35" s="153"/>
      <c r="AS35" s="167"/>
    </row>
    <row r="36" spans="1:45" s="146" customFormat="1" ht="11.25" customHeight="1">
      <c r="A36" s="539" t="s">
        <v>434</v>
      </c>
      <c r="B36" s="527" t="s">
        <v>193</v>
      </c>
      <c r="C36" s="530"/>
      <c r="D36" s="531"/>
      <c r="Z36" s="153"/>
      <c r="AA36" s="153"/>
      <c r="AB36" s="153"/>
      <c r="AC36" s="153"/>
      <c r="AS36" s="167"/>
    </row>
    <row r="37" spans="1:45" s="146" customFormat="1" ht="13.5" customHeight="1">
      <c r="A37" s="547" t="s">
        <v>435</v>
      </c>
      <c r="B37" s="527">
        <v>32</v>
      </c>
      <c r="C37" s="530"/>
      <c r="D37" s="531"/>
      <c r="Z37" s="153"/>
      <c r="AA37" s="153"/>
      <c r="AB37" s="153"/>
      <c r="AC37" s="153"/>
      <c r="AS37" s="167"/>
    </row>
    <row r="38" spans="1:45" s="146" customFormat="1" ht="15.75" customHeight="1">
      <c r="A38" s="539" t="s">
        <v>436</v>
      </c>
      <c r="B38" s="527" t="s">
        <v>194</v>
      </c>
      <c r="C38" s="530">
        <v>1508091983136</v>
      </c>
      <c r="D38" s="531">
        <v>770061232304</v>
      </c>
      <c r="Z38" s="153"/>
      <c r="AA38" s="153"/>
      <c r="AB38" s="153"/>
      <c r="AC38" s="153"/>
      <c r="AS38" s="167"/>
    </row>
    <row r="39" spans="1:45" s="146" customFormat="1" ht="15.75" customHeight="1">
      <c r="A39" s="539" t="s">
        <v>437</v>
      </c>
      <c r="B39" s="527">
        <v>34</v>
      </c>
      <c r="C39" s="537">
        <v>-1534138947376</v>
      </c>
      <c r="D39" s="535">
        <v>-681223040605</v>
      </c>
      <c r="Z39" s="153"/>
      <c r="AA39" s="153"/>
      <c r="AB39" s="153"/>
      <c r="AC39" s="153"/>
      <c r="AS39" s="167"/>
    </row>
    <row r="40" spans="1:45" s="146" customFormat="1" ht="15.75" customHeight="1">
      <c r="A40" s="539" t="s">
        <v>438</v>
      </c>
      <c r="B40" s="527" t="s">
        <v>195</v>
      </c>
      <c r="C40" s="537"/>
      <c r="D40" s="535"/>
      <c r="Z40" s="153"/>
      <c r="AA40" s="153"/>
      <c r="AB40" s="153"/>
      <c r="AC40" s="153"/>
      <c r="AS40" s="167"/>
    </row>
    <row r="41" spans="1:45" s="146" customFormat="1" ht="15.75" customHeight="1">
      <c r="A41" s="539" t="s">
        <v>439</v>
      </c>
      <c r="B41" s="527" t="s">
        <v>196</v>
      </c>
      <c r="C41" s="548">
        <v>-6548101595</v>
      </c>
      <c r="D41" s="535">
        <v>-13269912800</v>
      </c>
      <c r="Z41" s="153"/>
      <c r="AA41" s="153"/>
      <c r="AB41" s="153"/>
      <c r="AC41" s="153"/>
      <c r="AS41" s="167"/>
    </row>
    <row r="42" spans="1:45" ht="15.75" customHeight="1">
      <c r="A42" s="545" t="s">
        <v>440</v>
      </c>
      <c r="B42" s="527">
        <v>40</v>
      </c>
      <c r="C42" s="543">
        <v>-32595065835</v>
      </c>
      <c r="D42" s="544">
        <v>75568278899</v>
      </c>
    </row>
    <row r="43" spans="1:45" ht="15.75" customHeight="1">
      <c r="A43" s="522" t="s">
        <v>441</v>
      </c>
      <c r="B43" s="527" t="s">
        <v>197</v>
      </c>
      <c r="C43" s="549">
        <v>-1149629399</v>
      </c>
      <c r="D43" s="550">
        <v>-3696825000</v>
      </c>
    </row>
    <row r="44" spans="1:45" ht="15.75" customHeight="1">
      <c r="A44" s="539" t="s">
        <v>442</v>
      </c>
      <c r="B44" s="527" t="s">
        <v>198</v>
      </c>
      <c r="C44" s="528">
        <v>2691192275</v>
      </c>
      <c r="D44" s="529">
        <v>6388017275</v>
      </c>
    </row>
    <row r="45" spans="1:45" ht="12.75" customHeight="1">
      <c r="A45" s="539" t="s">
        <v>443</v>
      </c>
      <c r="B45" s="527" t="s">
        <v>199</v>
      </c>
      <c r="C45" s="528"/>
      <c r="D45" s="529"/>
    </row>
    <row r="46" spans="1:45" ht="15.75" customHeight="1" thickBot="1">
      <c r="A46" s="551" t="s">
        <v>444</v>
      </c>
      <c r="B46" s="552" t="s">
        <v>200</v>
      </c>
      <c r="C46" s="553">
        <v>1541562876</v>
      </c>
      <c r="D46" s="554">
        <v>2691192275</v>
      </c>
      <c r="E46" s="169"/>
    </row>
    <row r="47" spans="1:45" ht="19.5" hidden="1" customHeight="1" thickTop="1">
      <c r="A47" s="555"/>
      <c r="B47" s="556"/>
      <c r="C47" s="557">
        <f>C48-C46</f>
        <v>0</v>
      </c>
      <c r="D47" s="558"/>
    </row>
    <row r="48" spans="1:45" ht="19.5" hidden="1" customHeight="1" thickTop="1">
      <c r="A48" s="559"/>
      <c r="B48" s="559"/>
      <c r="C48" s="560">
        <f>'[2]Bang CDKT'!D10</f>
        <v>1541562876</v>
      </c>
      <c r="D48" s="559"/>
    </row>
    <row r="49" spans="1:4" ht="24.75" customHeight="1" thickTop="1">
      <c r="A49" s="561" t="s">
        <v>445</v>
      </c>
      <c r="B49" s="507" t="s">
        <v>402</v>
      </c>
      <c r="C49" s="371"/>
      <c r="D49" s="562" t="s">
        <v>403</v>
      </c>
    </row>
    <row r="50" spans="1:4" ht="11.25" customHeight="1">
      <c r="C50" s="150"/>
    </row>
    <row r="51" spans="1:4" ht="7.5" customHeight="1">
      <c r="C51" s="150"/>
    </row>
    <row r="52" spans="1:4" ht="32.25" customHeight="1">
      <c r="A52" s="774"/>
      <c r="B52" s="774"/>
      <c r="C52" s="774"/>
      <c r="D52" s="774"/>
    </row>
    <row r="53" spans="1:4">
      <c r="C53" s="150">
        <f>+C46-E46</f>
        <v>1541562876</v>
      </c>
      <c r="D53" s="170"/>
    </row>
    <row r="54" spans="1:4">
      <c r="C54" s="150"/>
    </row>
    <row r="56" spans="1:4">
      <c r="D56" s="170"/>
    </row>
  </sheetData>
  <mergeCells count="3">
    <mergeCell ref="A52:D52"/>
    <mergeCell ref="A5:D5"/>
    <mergeCell ref="A4:D4"/>
  </mergeCells>
  <phoneticPr fontId="17" type="noConversion"/>
  <pageMargins left="0.75" right="0.19" top="0.16" bottom="0.26" header="0.16" footer="0.2"/>
  <pageSetup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56"/>
  <dimension ref="A1:C41"/>
  <sheetViews>
    <sheetView workbookViewId="0"/>
  </sheetViews>
  <sheetFormatPr defaultColWidth="8" defaultRowHeight="12.75"/>
  <cols>
    <col min="1" max="1" width="26.125" style="9" customWidth="1"/>
    <col min="2" max="2" width="1.125" style="9" customWidth="1"/>
    <col min="3" max="3" width="28.125" style="9" customWidth="1"/>
    <col min="4" max="16384" width="8" style="9"/>
  </cols>
  <sheetData>
    <row r="1" spans="1:3" ht="15">
      <c r="A1"/>
      <c r="C1"/>
    </row>
    <row r="2" spans="1:3" ht="15.75" thickBot="1">
      <c r="A2"/>
    </row>
    <row r="3" spans="1:3" ht="15.75" thickBot="1">
      <c r="A3"/>
      <c r="C3"/>
    </row>
    <row r="4" spans="1:3" ht="15">
      <c r="A4"/>
      <c r="C4"/>
    </row>
    <row r="5" spans="1:3" ht="15">
      <c r="C5"/>
    </row>
    <row r="6" spans="1:3" ht="15.75" thickBot="1">
      <c r="C6"/>
    </row>
    <row r="7" spans="1:3" ht="15">
      <c r="A7"/>
      <c r="C7"/>
    </row>
    <row r="8" spans="1:3" ht="15">
      <c r="A8"/>
      <c r="C8"/>
    </row>
    <row r="9" spans="1:3" ht="15">
      <c r="A9"/>
      <c r="C9"/>
    </row>
    <row r="10" spans="1:3" ht="15">
      <c r="A10"/>
      <c r="C10"/>
    </row>
    <row r="11" spans="1:3" ht="15.75" thickBot="1">
      <c r="A11"/>
      <c r="C11"/>
    </row>
    <row r="12" spans="1:3" ht="15">
      <c r="C12"/>
    </row>
    <row r="13" spans="1:3" ht="15.75" thickBot="1">
      <c r="C13"/>
    </row>
    <row r="14" spans="1:3" ht="15.75" thickBot="1">
      <c r="A14"/>
      <c r="C14"/>
    </row>
    <row r="15" spans="1:3" ht="15">
      <c r="A15"/>
    </row>
    <row r="16" spans="1:3" ht="15.75" thickBot="1">
      <c r="A16"/>
    </row>
    <row r="17" spans="1:3" ht="15.75" thickBot="1">
      <c r="A17"/>
      <c r="C17"/>
    </row>
    <row r="18" spans="1:3" ht="15">
      <c r="C18"/>
    </row>
    <row r="19" spans="1:3" ht="15">
      <c r="C19"/>
    </row>
    <row r="20" spans="1:3" ht="15">
      <c r="A20"/>
      <c r="C20"/>
    </row>
    <row r="21" spans="1:3" ht="15">
      <c r="A21"/>
      <c r="C21"/>
    </row>
    <row r="22" spans="1:3" ht="15">
      <c r="A22"/>
      <c r="C22"/>
    </row>
    <row r="23" spans="1:3" ht="15">
      <c r="A23"/>
      <c r="C23"/>
    </row>
    <row r="24" spans="1:3" ht="15">
      <c r="A24"/>
    </row>
    <row r="25" spans="1:3" ht="15">
      <c r="A25"/>
    </row>
    <row r="26" spans="1:3" ht="15.75" thickBot="1">
      <c r="A26"/>
      <c r="C26"/>
    </row>
    <row r="27" spans="1:3" ht="15">
      <c r="A27"/>
      <c r="C27"/>
    </row>
    <row r="28" spans="1:3" ht="15">
      <c r="A28"/>
      <c r="C28"/>
    </row>
    <row r="29" spans="1:3" ht="15">
      <c r="A29"/>
      <c r="C29"/>
    </row>
    <row r="30" spans="1:3" ht="15">
      <c r="A30"/>
      <c r="C30"/>
    </row>
    <row r="31" spans="1:3" ht="15">
      <c r="A31"/>
      <c r="C31"/>
    </row>
    <row r="32" spans="1:3" ht="15">
      <c r="A32"/>
      <c r="C32"/>
    </row>
    <row r="33" spans="1:3" ht="15">
      <c r="A33"/>
      <c r="C33"/>
    </row>
    <row r="34" spans="1:3" ht="15">
      <c r="A34"/>
      <c r="C34"/>
    </row>
    <row r="35" spans="1:3" ht="15">
      <c r="A35"/>
      <c r="C35"/>
    </row>
    <row r="36" spans="1:3" ht="15">
      <c r="A36"/>
      <c r="C36"/>
    </row>
    <row r="37" spans="1:3" ht="15">
      <c r="A37"/>
    </row>
    <row r="38" spans="1:3" ht="15">
      <c r="A38"/>
    </row>
    <row r="39" spans="1:3" ht="15">
      <c r="A39"/>
      <c r="C39"/>
    </row>
    <row r="40" spans="1:3" ht="15">
      <c r="A40"/>
      <c r="C40"/>
    </row>
    <row r="41" spans="1:3" ht="15">
      <c r="A41"/>
      <c r="C41"/>
    </row>
  </sheetData>
  <sheetProtection password="8863" sheet="1" objects="1"/>
  <phoneticPr fontId="17" type="noConversion"/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57"/>
  <dimension ref="A1:C41"/>
  <sheetViews>
    <sheetView workbookViewId="0"/>
  </sheetViews>
  <sheetFormatPr defaultColWidth="8" defaultRowHeight="12.75"/>
  <cols>
    <col min="1" max="1" width="26.125" style="9" customWidth="1"/>
    <col min="2" max="2" width="1.125" style="9" customWidth="1"/>
    <col min="3" max="3" width="28.125" style="9" customWidth="1"/>
    <col min="4" max="16384" width="8" style="9"/>
  </cols>
  <sheetData>
    <row r="1" spans="1:3" ht="15">
      <c r="A1"/>
      <c r="C1"/>
    </row>
    <row r="2" spans="1:3" ht="15.75" thickBot="1">
      <c r="A2"/>
    </row>
    <row r="3" spans="1:3" ht="15.75" thickBot="1">
      <c r="A3"/>
      <c r="C3"/>
    </row>
    <row r="4" spans="1:3" ht="15">
      <c r="A4"/>
      <c r="C4"/>
    </row>
    <row r="5" spans="1:3" ht="15">
      <c r="C5"/>
    </row>
    <row r="6" spans="1:3" ht="15.75" thickBot="1">
      <c r="C6"/>
    </row>
    <row r="7" spans="1:3" ht="15">
      <c r="A7"/>
      <c r="C7"/>
    </row>
    <row r="8" spans="1:3" ht="15">
      <c r="A8"/>
      <c r="C8"/>
    </row>
    <row r="9" spans="1:3" ht="15">
      <c r="A9"/>
      <c r="C9"/>
    </row>
    <row r="10" spans="1:3" ht="15">
      <c r="A10"/>
      <c r="C10"/>
    </row>
    <row r="11" spans="1:3" ht="15.75" thickBot="1">
      <c r="A11"/>
      <c r="C11"/>
    </row>
    <row r="12" spans="1:3" ht="15">
      <c r="C12"/>
    </row>
    <row r="13" spans="1:3" ht="15.75" thickBot="1">
      <c r="C13"/>
    </row>
    <row r="14" spans="1:3" ht="15.75" thickBot="1">
      <c r="A14"/>
      <c r="C14"/>
    </row>
    <row r="15" spans="1:3" ht="15">
      <c r="A15"/>
    </row>
    <row r="16" spans="1:3" ht="15.75" thickBot="1">
      <c r="A16"/>
    </row>
    <row r="17" spans="1:3" ht="15.75" thickBot="1">
      <c r="A17"/>
      <c r="C17"/>
    </row>
    <row r="18" spans="1:3" ht="15">
      <c r="C18"/>
    </row>
    <row r="19" spans="1:3" ht="15">
      <c r="C19"/>
    </row>
    <row r="20" spans="1:3" ht="15">
      <c r="A20"/>
      <c r="C20"/>
    </row>
    <row r="21" spans="1:3" ht="15">
      <c r="A21"/>
      <c r="C21"/>
    </row>
    <row r="22" spans="1:3" ht="15">
      <c r="A22"/>
      <c r="C22"/>
    </row>
    <row r="23" spans="1:3" ht="15">
      <c r="A23"/>
      <c r="C23"/>
    </row>
    <row r="24" spans="1:3" ht="15">
      <c r="A24"/>
    </row>
    <row r="25" spans="1:3" ht="15">
      <c r="A25"/>
    </row>
    <row r="26" spans="1:3" ht="15.75" thickBot="1">
      <c r="A26"/>
      <c r="C26"/>
    </row>
    <row r="27" spans="1:3" ht="15">
      <c r="A27"/>
      <c r="C27"/>
    </row>
    <row r="28" spans="1:3" ht="15">
      <c r="A28"/>
      <c r="C28"/>
    </row>
    <row r="29" spans="1:3" ht="15">
      <c r="A29"/>
      <c r="C29"/>
    </row>
    <row r="30" spans="1:3" ht="15">
      <c r="A30"/>
      <c r="C30"/>
    </row>
    <row r="31" spans="1:3" ht="15">
      <c r="A31"/>
      <c r="C31"/>
    </row>
    <row r="32" spans="1:3" ht="15">
      <c r="A32"/>
      <c r="C32"/>
    </row>
    <row r="33" spans="1:3" ht="15">
      <c r="A33"/>
      <c r="C33"/>
    </row>
    <row r="34" spans="1:3" ht="15">
      <c r="A34"/>
      <c r="C34"/>
    </row>
    <row r="35" spans="1:3" ht="15">
      <c r="A35"/>
      <c r="C35"/>
    </row>
    <row r="36" spans="1:3" ht="15">
      <c r="A36"/>
      <c r="C36"/>
    </row>
    <row r="37" spans="1:3" ht="15">
      <c r="A37"/>
    </row>
    <row r="38" spans="1:3" ht="15">
      <c r="A38"/>
    </row>
    <row r="39" spans="1:3" ht="15">
      <c r="A39"/>
      <c r="C39"/>
    </row>
    <row r="40" spans="1:3" ht="15">
      <c r="A40"/>
      <c r="C40"/>
    </row>
    <row r="41" spans="1:3" ht="15">
      <c r="A41"/>
      <c r="C41"/>
    </row>
  </sheetData>
  <sheetProtection password="8863" sheet="1" objects="1"/>
  <phoneticPr fontId="17" type="noConversion"/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58"/>
  <dimension ref="A1:C41"/>
  <sheetViews>
    <sheetView workbookViewId="0"/>
  </sheetViews>
  <sheetFormatPr defaultColWidth="8" defaultRowHeight="12.75"/>
  <cols>
    <col min="1" max="1" width="26.125" style="9" customWidth="1"/>
    <col min="2" max="2" width="1.125" style="9" customWidth="1"/>
    <col min="3" max="3" width="28.125" style="9" customWidth="1"/>
    <col min="4" max="16384" width="8" style="9"/>
  </cols>
  <sheetData>
    <row r="1" spans="1:3" ht="15">
      <c r="A1"/>
      <c r="C1"/>
    </row>
    <row r="2" spans="1:3" ht="15.75" thickBot="1">
      <c r="A2"/>
    </row>
    <row r="3" spans="1:3" ht="15.75" thickBot="1">
      <c r="A3"/>
      <c r="C3"/>
    </row>
    <row r="4" spans="1:3" ht="15">
      <c r="A4"/>
      <c r="C4"/>
    </row>
    <row r="5" spans="1:3" ht="15">
      <c r="C5"/>
    </row>
    <row r="6" spans="1:3" ht="15.75" thickBot="1">
      <c r="C6"/>
    </row>
    <row r="7" spans="1:3" ht="15">
      <c r="A7"/>
      <c r="C7"/>
    </row>
    <row r="8" spans="1:3" ht="15">
      <c r="A8"/>
      <c r="C8"/>
    </row>
    <row r="9" spans="1:3" ht="15">
      <c r="A9"/>
      <c r="C9"/>
    </row>
    <row r="10" spans="1:3" ht="15">
      <c r="A10"/>
      <c r="C10"/>
    </row>
    <row r="11" spans="1:3" ht="15.75" thickBot="1">
      <c r="A11"/>
      <c r="C11"/>
    </row>
    <row r="12" spans="1:3" ht="15">
      <c r="C12"/>
    </row>
    <row r="13" spans="1:3" ht="15.75" thickBot="1">
      <c r="C13"/>
    </row>
    <row r="14" spans="1:3" ht="15.75" thickBot="1">
      <c r="A14"/>
      <c r="C14"/>
    </row>
    <row r="15" spans="1:3" ht="15">
      <c r="A15"/>
    </row>
    <row r="16" spans="1:3" ht="15.75" thickBot="1">
      <c r="A16"/>
    </row>
    <row r="17" spans="1:3" ht="15.75" thickBot="1">
      <c r="A17"/>
      <c r="C17"/>
    </row>
    <row r="18" spans="1:3" ht="15">
      <c r="C18"/>
    </row>
    <row r="19" spans="1:3" ht="15">
      <c r="C19"/>
    </row>
    <row r="20" spans="1:3" ht="15">
      <c r="A20"/>
      <c r="C20"/>
    </row>
    <row r="21" spans="1:3" ht="15">
      <c r="A21"/>
      <c r="C21"/>
    </row>
    <row r="22" spans="1:3" ht="15">
      <c r="A22"/>
      <c r="C22"/>
    </row>
    <row r="23" spans="1:3" ht="15">
      <c r="A23"/>
      <c r="C23"/>
    </row>
    <row r="24" spans="1:3" ht="15">
      <c r="A24"/>
    </row>
    <row r="25" spans="1:3" ht="15">
      <c r="A25"/>
    </row>
    <row r="26" spans="1:3" ht="15.75" thickBot="1">
      <c r="A26"/>
      <c r="C26"/>
    </row>
    <row r="27" spans="1:3" ht="15">
      <c r="A27"/>
      <c r="C27"/>
    </row>
    <row r="28" spans="1:3" ht="15">
      <c r="A28"/>
      <c r="C28"/>
    </row>
    <row r="29" spans="1:3" ht="15">
      <c r="A29"/>
      <c r="C29"/>
    </row>
    <row r="30" spans="1:3" ht="15">
      <c r="A30"/>
      <c r="C30"/>
    </row>
    <row r="31" spans="1:3" ht="15">
      <c r="A31"/>
      <c r="C31"/>
    </row>
    <row r="32" spans="1:3" ht="15">
      <c r="A32"/>
      <c r="C32"/>
    </row>
    <row r="33" spans="1:3" ht="15">
      <c r="A33"/>
      <c r="C33"/>
    </row>
    <row r="34" spans="1:3" ht="15">
      <c r="A34"/>
      <c r="C34"/>
    </row>
    <row r="35" spans="1:3" ht="15">
      <c r="A35"/>
      <c r="C35"/>
    </row>
    <row r="36" spans="1:3" ht="15">
      <c r="A36"/>
      <c r="C36"/>
    </row>
    <row r="37" spans="1:3" ht="15">
      <c r="A37"/>
    </row>
    <row r="38" spans="1:3" ht="15">
      <c r="A38"/>
    </row>
    <row r="39" spans="1:3" ht="15">
      <c r="A39"/>
      <c r="C39"/>
    </row>
    <row r="40" spans="1:3" ht="15">
      <c r="A40"/>
      <c r="C40"/>
    </row>
    <row r="41" spans="1:3" ht="15">
      <c r="A41"/>
      <c r="C41"/>
    </row>
  </sheetData>
  <sheetProtection password="8863" sheet="1" objects="1"/>
  <phoneticPr fontId="17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59"/>
  <dimension ref="A1:C41"/>
  <sheetViews>
    <sheetView workbookViewId="0"/>
  </sheetViews>
  <sheetFormatPr defaultColWidth="8" defaultRowHeight="12.75"/>
  <cols>
    <col min="1" max="1" width="26.125" style="9" customWidth="1"/>
    <col min="2" max="2" width="1.125" style="9" customWidth="1"/>
    <col min="3" max="3" width="28.125" style="9" customWidth="1"/>
    <col min="4" max="16384" width="8" style="9"/>
  </cols>
  <sheetData>
    <row r="1" spans="1:3" ht="15">
      <c r="A1"/>
      <c r="C1"/>
    </row>
    <row r="2" spans="1:3" ht="15.75" thickBot="1">
      <c r="A2"/>
    </row>
    <row r="3" spans="1:3" ht="15.75" thickBot="1">
      <c r="A3"/>
      <c r="C3"/>
    </row>
    <row r="4" spans="1:3" ht="15">
      <c r="A4"/>
      <c r="C4"/>
    </row>
    <row r="5" spans="1:3" ht="15">
      <c r="C5"/>
    </row>
    <row r="6" spans="1:3" ht="15.75" thickBot="1">
      <c r="C6"/>
    </row>
    <row r="7" spans="1:3" ht="15">
      <c r="A7"/>
      <c r="C7"/>
    </row>
    <row r="8" spans="1:3" ht="15">
      <c r="A8"/>
      <c r="C8"/>
    </row>
    <row r="9" spans="1:3" ht="15">
      <c r="A9"/>
      <c r="C9"/>
    </row>
    <row r="10" spans="1:3" ht="15">
      <c r="A10"/>
      <c r="C10"/>
    </row>
    <row r="11" spans="1:3" ht="15.75" thickBot="1">
      <c r="A11"/>
      <c r="C11"/>
    </row>
    <row r="12" spans="1:3" ht="15">
      <c r="C12"/>
    </row>
    <row r="13" spans="1:3" ht="15.75" thickBot="1">
      <c r="C13"/>
    </row>
    <row r="14" spans="1:3" ht="15.75" thickBot="1">
      <c r="A14"/>
      <c r="C14"/>
    </row>
    <row r="15" spans="1:3" ht="15">
      <c r="A15"/>
    </row>
    <row r="16" spans="1:3" ht="15.75" thickBot="1">
      <c r="A16"/>
    </row>
    <row r="17" spans="1:3" ht="15.75" thickBot="1">
      <c r="A17"/>
      <c r="C17"/>
    </row>
    <row r="18" spans="1:3" ht="15">
      <c r="C18"/>
    </row>
    <row r="19" spans="1:3" ht="15">
      <c r="C19"/>
    </row>
    <row r="20" spans="1:3" ht="15">
      <c r="A20"/>
      <c r="C20"/>
    </row>
    <row r="21" spans="1:3" ht="15">
      <c r="A21"/>
      <c r="C21"/>
    </row>
    <row r="22" spans="1:3" ht="15">
      <c r="A22"/>
      <c r="C22"/>
    </row>
    <row r="23" spans="1:3" ht="15">
      <c r="A23"/>
      <c r="C23"/>
    </row>
    <row r="24" spans="1:3" ht="15">
      <c r="A24"/>
    </row>
    <row r="25" spans="1:3" ht="15">
      <c r="A25"/>
    </row>
    <row r="26" spans="1:3" ht="15.75" thickBot="1">
      <c r="A26"/>
      <c r="C26"/>
    </row>
    <row r="27" spans="1:3" ht="15">
      <c r="A27"/>
      <c r="C27"/>
    </row>
    <row r="28" spans="1:3" ht="15">
      <c r="A28"/>
      <c r="C28"/>
    </row>
    <row r="29" spans="1:3" ht="15">
      <c r="A29"/>
      <c r="C29"/>
    </row>
    <row r="30" spans="1:3" ht="15">
      <c r="A30"/>
      <c r="C30"/>
    </row>
    <row r="31" spans="1:3" ht="15">
      <c r="A31"/>
      <c r="C31"/>
    </row>
    <row r="32" spans="1:3" ht="15">
      <c r="A32"/>
      <c r="C32"/>
    </row>
    <row r="33" spans="1:3" ht="15">
      <c r="A33"/>
      <c r="C33"/>
    </row>
    <row r="34" spans="1:3" ht="15">
      <c r="A34"/>
      <c r="C34"/>
    </row>
    <row r="35" spans="1:3" ht="15">
      <c r="A35"/>
      <c r="C35"/>
    </row>
    <row r="36" spans="1:3" ht="15">
      <c r="A36"/>
      <c r="C36"/>
    </row>
    <row r="37" spans="1:3" ht="15">
      <c r="A37"/>
    </row>
    <row r="38" spans="1:3" ht="15">
      <c r="A38"/>
    </row>
    <row r="39" spans="1:3" ht="15">
      <c r="A39"/>
      <c r="C39"/>
    </row>
    <row r="40" spans="1:3" ht="15">
      <c r="A40"/>
      <c r="C40"/>
    </row>
    <row r="41" spans="1:3" ht="15">
      <c r="A41"/>
      <c r="C41"/>
    </row>
  </sheetData>
  <sheetProtection password="8863" sheet="1" objects="1"/>
  <phoneticPr fontId="17" type="noConversion"/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60"/>
  <dimension ref="A1:C41"/>
  <sheetViews>
    <sheetView workbookViewId="0"/>
  </sheetViews>
  <sheetFormatPr defaultColWidth="8" defaultRowHeight="12.75"/>
  <cols>
    <col min="1" max="1" width="26.125" style="9" customWidth="1"/>
    <col min="2" max="2" width="1.125" style="9" customWidth="1"/>
    <col min="3" max="3" width="28.125" style="9" customWidth="1"/>
    <col min="4" max="16384" width="8" style="9"/>
  </cols>
  <sheetData>
    <row r="1" spans="1:3" ht="15">
      <c r="A1"/>
      <c r="C1"/>
    </row>
    <row r="2" spans="1:3" ht="15.75" thickBot="1">
      <c r="A2"/>
    </row>
    <row r="3" spans="1:3" ht="15.75" thickBot="1">
      <c r="A3"/>
      <c r="C3"/>
    </row>
    <row r="4" spans="1:3" ht="15">
      <c r="A4"/>
      <c r="C4"/>
    </row>
    <row r="5" spans="1:3" ht="15">
      <c r="C5"/>
    </row>
    <row r="6" spans="1:3" ht="15.75" thickBot="1">
      <c r="C6"/>
    </row>
    <row r="7" spans="1:3" ht="15">
      <c r="A7"/>
      <c r="C7"/>
    </row>
    <row r="8" spans="1:3" ht="15">
      <c r="A8"/>
      <c r="C8"/>
    </row>
    <row r="9" spans="1:3" ht="15">
      <c r="A9"/>
      <c r="C9"/>
    </row>
    <row r="10" spans="1:3" ht="15">
      <c r="A10"/>
      <c r="C10"/>
    </row>
    <row r="11" spans="1:3" ht="15.75" thickBot="1">
      <c r="A11"/>
      <c r="C11"/>
    </row>
    <row r="12" spans="1:3" ht="15">
      <c r="C12"/>
    </row>
    <row r="13" spans="1:3" ht="15.75" thickBot="1">
      <c r="C13"/>
    </row>
    <row r="14" spans="1:3" ht="15.75" thickBot="1">
      <c r="A14"/>
      <c r="C14"/>
    </row>
    <row r="15" spans="1:3" ht="15">
      <c r="A15"/>
    </row>
    <row r="16" spans="1:3" ht="15.75" thickBot="1">
      <c r="A16"/>
    </row>
    <row r="17" spans="1:3" ht="15.75" thickBot="1">
      <c r="A17"/>
      <c r="C17"/>
    </row>
    <row r="18" spans="1:3" ht="15">
      <c r="C18"/>
    </row>
    <row r="19" spans="1:3" ht="15">
      <c r="C19"/>
    </row>
    <row r="20" spans="1:3" ht="15">
      <c r="A20"/>
      <c r="C20"/>
    </row>
    <row r="21" spans="1:3" ht="15">
      <c r="A21"/>
      <c r="C21"/>
    </row>
    <row r="22" spans="1:3" ht="15">
      <c r="A22"/>
      <c r="C22"/>
    </row>
    <row r="23" spans="1:3" ht="15">
      <c r="A23"/>
      <c r="C23"/>
    </row>
    <row r="24" spans="1:3" ht="15">
      <c r="A24"/>
    </row>
    <row r="25" spans="1:3" ht="15">
      <c r="A25"/>
    </row>
    <row r="26" spans="1:3" ht="15.75" thickBot="1">
      <c r="A26"/>
      <c r="C26"/>
    </row>
    <row r="27" spans="1:3" ht="15">
      <c r="A27"/>
      <c r="C27"/>
    </row>
    <row r="28" spans="1:3" ht="15">
      <c r="A28"/>
      <c r="C28"/>
    </row>
    <row r="29" spans="1:3" ht="15">
      <c r="A29"/>
      <c r="C29"/>
    </row>
    <row r="30" spans="1:3" ht="15">
      <c r="A30"/>
      <c r="C30"/>
    </row>
    <row r="31" spans="1:3" ht="15">
      <c r="A31"/>
      <c r="C31"/>
    </row>
    <row r="32" spans="1:3" ht="15">
      <c r="A32"/>
      <c r="C32"/>
    </row>
    <row r="33" spans="1:3" ht="15">
      <c r="A33"/>
      <c r="C33"/>
    </row>
    <row r="34" spans="1:3" ht="15">
      <c r="A34"/>
      <c r="C34"/>
    </row>
    <row r="35" spans="1:3" ht="15">
      <c r="A35"/>
      <c r="C35"/>
    </row>
    <row r="36" spans="1:3" ht="15">
      <c r="A36"/>
      <c r="C36"/>
    </row>
    <row r="37" spans="1:3" ht="15">
      <c r="A37"/>
    </row>
    <row r="38" spans="1:3" ht="15">
      <c r="A38"/>
    </row>
    <row r="39" spans="1:3" ht="15">
      <c r="A39"/>
      <c r="C39"/>
    </row>
    <row r="40" spans="1:3" ht="15">
      <c r="A40"/>
      <c r="C40"/>
    </row>
    <row r="41" spans="1:3" ht="15">
      <c r="A41"/>
      <c r="C41"/>
    </row>
  </sheetData>
  <sheetProtection password="8863" sheet="1" objects="1"/>
  <phoneticPr fontId="17" type="noConversion"/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61"/>
  <dimension ref="A1:C41"/>
  <sheetViews>
    <sheetView workbookViewId="0"/>
  </sheetViews>
  <sheetFormatPr defaultColWidth="8" defaultRowHeight="12.75"/>
  <cols>
    <col min="1" max="1" width="26.125" style="9" customWidth="1"/>
    <col min="2" max="2" width="1.125" style="9" customWidth="1"/>
    <col min="3" max="3" width="28.125" style="9" customWidth="1"/>
    <col min="4" max="16384" width="8" style="9"/>
  </cols>
  <sheetData>
    <row r="1" spans="1:3" ht="15">
      <c r="A1" s="10"/>
      <c r="C1"/>
    </row>
    <row r="2" spans="1:3" ht="15.75" thickBot="1">
      <c r="A2" s="10"/>
    </row>
    <row r="3" spans="1:3" ht="15.75" thickBot="1">
      <c r="A3" s="10"/>
      <c r="C3" s="10"/>
    </row>
    <row r="4" spans="1:3" ht="15">
      <c r="A4" s="10"/>
      <c r="C4" s="11"/>
    </row>
    <row r="5" spans="1:3" ht="15">
      <c r="C5" s="11"/>
    </row>
    <row r="6" spans="1:3" ht="15.75" thickBot="1">
      <c r="C6" s="11"/>
    </row>
    <row r="7" spans="1:3" ht="15">
      <c r="A7" s="11"/>
      <c r="C7" s="11"/>
    </row>
    <row r="8" spans="1:3" ht="15">
      <c r="A8" s="11"/>
      <c r="C8" s="11"/>
    </row>
    <row r="9" spans="1:3" ht="15">
      <c r="A9" s="11"/>
      <c r="C9" s="11"/>
    </row>
    <row r="10" spans="1:3" ht="15">
      <c r="A10" s="11"/>
      <c r="C10" s="11"/>
    </row>
    <row r="11" spans="1:3" ht="15.75" thickBot="1">
      <c r="A11" s="11"/>
      <c r="C11" s="11"/>
    </row>
    <row r="12" spans="1:3" ht="15">
      <c r="C12" s="11"/>
    </row>
    <row r="13" spans="1:3" ht="15.75" thickBot="1">
      <c r="C13" s="11"/>
    </row>
    <row r="14" spans="1:3" ht="15.75" thickBot="1">
      <c r="A14" s="10"/>
      <c r="C14" s="11"/>
    </row>
    <row r="15" spans="1:3" ht="15">
      <c r="A15" s="11"/>
    </row>
    <row r="16" spans="1:3" ht="15.75" thickBot="1">
      <c r="A16" s="11"/>
    </row>
    <row r="17" spans="1:3" ht="15.75" thickBot="1">
      <c r="A17" s="11"/>
      <c r="C17" s="10"/>
    </row>
    <row r="18" spans="1:3" ht="15">
      <c r="C18" s="11"/>
    </row>
    <row r="19" spans="1:3" ht="15">
      <c r="C19" s="11"/>
    </row>
    <row r="20" spans="1:3" ht="15">
      <c r="A20" s="11"/>
      <c r="C20" s="11"/>
    </row>
    <row r="21" spans="1:3" ht="15">
      <c r="A21" s="11"/>
      <c r="C21" s="11"/>
    </row>
    <row r="22" spans="1:3" ht="15">
      <c r="A22" s="11"/>
      <c r="C22" s="11"/>
    </row>
    <row r="23" spans="1:3" ht="15">
      <c r="A23" s="11"/>
      <c r="C23" s="11"/>
    </row>
    <row r="24" spans="1:3" ht="15">
      <c r="A24" s="11"/>
    </row>
    <row r="25" spans="1:3" ht="15">
      <c r="A25" s="11"/>
    </row>
    <row r="26" spans="1:3" ht="15.75" thickBot="1">
      <c r="A26" s="11"/>
      <c r="C26" s="11"/>
    </row>
    <row r="27" spans="1:3" ht="15">
      <c r="A27" s="11"/>
      <c r="C27" s="11"/>
    </row>
    <row r="28" spans="1:3" ht="15">
      <c r="A28" s="11"/>
      <c r="C28" s="11"/>
    </row>
    <row r="29" spans="1:3" ht="15">
      <c r="A29" s="11"/>
      <c r="C29" s="11"/>
    </row>
    <row r="30" spans="1:3" ht="15">
      <c r="A30" s="11"/>
      <c r="C30" s="11"/>
    </row>
    <row r="31" spans="1:3" ht="15">
      <c r="A31" s="11"/>
      <c r="C31" s="11"/>
    </row>
    <row r="32" spans="1:3" ht="15">
      <c r="A32" s="11"/>
      <c r="C32" s="11"/>
    </row>
    <row r="33" spans="1:3" ht="15">
      <c r="A33" s="11"/>
      <c r="C33" s="11"/>
    </row>
    <row r="34" spans="1:3" ht="15">
      <c r="A34" s="11"/>
      <c r="C34" s="11"/>
    </row>
    <row r="35" spans="1:3" ht="15">
      <c r="A35" s="11"/>
      <c r="C35" s="11"/>
    </row>
    <row r="36" spans="1:3" ht="15">
      <c r="A36" s="11"/>
      <c r="C36" s="11"/>
    </row>
    <row r="37" spans="1:3" ht="15">
      <c r="A37" s="11"/>
    </row>
    <row r="38" spans="1:3" ht="15">
      <c r="A38" s="11"/>
    </row>
    <row r="39" spans="1:3" ht="15">
      <c r="A39" s="11"/>
      <c r="C39" s="11"/>
    </row>
    <row r="40" spans="1:3" ht="15">
      <c r="A40" s="11"/>
      <c r="C40" s="11"/>
    </row>
    <row r="41" spans="1:3" ht="15">
      <c r="A41" s="11"/>
      <c r="C41" s="11"/>
    </row>
  </sheetData>
  <sheetProtection password="8863" sheet="1" objects="1"/>
  <phoneticPr fontId="17" type="noConversion"/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62"/>
  <dimension ref="A1:C41"/>
  <sheetViews>
    <sheetView workbookViewId="0"/>
  </sheetViews>
  <sheetFormatPr defaultColWidth="8" defaultRowHeight="12.75"/>
  <cols>
    <col min="1" max="1" width="26.125" style="9" customWidth="1"/>
    <col min="2" max="2" width="1.125" style="9" customWidth="1"/>
    <col min="3" max="3" width="28.125" style="9" customWidth="1"/>
    <col min="4" max="16384" width="8" style="9"/>
  </cols>
  <sheetData>
    <row r="1" spans="1:3" ht="15">
      <c r="A1" s="10"/>
      <c r="C1"/>
    </row>
    <row r="2" spans="1:3" ht="15.75" thickBot="1">
      <c r="A2" s="10"/>
    </row>
    <row r="3" spans="1:3" ht="15.75" thickBot="1">
      <c r="A3" s="10"/>
      <c r="C3" s="10"/>
    </row>
    <row r="4" spans="1:3" ht="15">
      <c r="A4" s="10"/>
      <c r="C4" s="10"/>
    </row>
    <row r="5" spans="1:3" ht="15">
      <c r="C5" s="10"/>
    </row>
    <row r="6" spans="1:3" ht="15.75" thickBot="1">
      <c r="C6" s="10"/>
    </row>
    <row r="7" spans="1:3" ht="15">
      <c r="A7" s="10"/>
      <c r="C7" s="10"/>
    </row>
    <row r="8" spans="1:3" ht="15">
      <c r="A8" s="10"/>
      <c r="C8" s="10"/>
    </row>
    <row r="9" spans="1:3" ht="15">
      <c r="A9" s="10"/>
      <c r="C9" s="10"/>
    </row>
    <row r="10" spans="1:3" ht="15">
      <c r="A10" s="10"/>
      <c r="C10" s="10"/>
    </row>
    <row r="11" spans="1:3" ht="15.75" thickBot="1">
      <c r="A11" s="10"/>
      <c r="C11" s="10"/>
    </row>
    <row r="12" spans="1:3" ht="15">
      <c r="C12" s="10"/>
    </row>
    <row r="13" spans="1:3" ht="15.75" thickBot="1">
      <c r="C13" s="10"/>
    </row>
    <row r="14" spans="1:3" ht="15.75" thickBot="1">
      <c r="A14" s="10"/>
      <c r="C14" s="10"/>
    </row>
    <row r="15" spans="1:3" ht="15">
      <c r="A15" s="10"/>
    </row>
    <row r="16" spans="1:3" ht="15.75" thickBot="1">
      <c r="A16" s="10"/>
    </row>
    <row r="17" spans="1:3" ht="15.75" thickBot="1">
      <c r="A17" s="10"/>
      <c r="C17" s="10"/>
    </row>
    <row r="18" spans="1:3" ht="15">
      <c r="C18" s="10"/>
    </row>
    <row r="19" spans="1:3" ht="15">
      <c r="C19" s="10"/>
    </row>
    <row r="20" spans="1:3" ht="15">
      <c r="A20" s="10"/>
      <c r="C20" s="10"/>
    </row>
    <row r="21" spans="1:3" ht="15">
      <c r="A21" s="10"/>
      <c r="C21" s="10"/>
    </row>
    <row r="22" spans="1:3" ht="15">
      <c r="A22" s="10"/>
      <c r="C22" s="10"/>
    </row>
    <row r="23" spans="1:3" ht="15">
      <c r="A23" s="10"/>
      <c r="C23" s="10"/>
    </row>
    <row r="24" spans="1:3" ht="15">
      <c r="A24" s="10"/>
    </row>
    <row r="25" spans="1:3" ht="15">
      <c r="A25" s="10"/>
    </row>
    <row r="26" spans="1:3" ht="15.75" thickBot="1">
      <c r="A26" s="10"/>
      <c r="C26" s="10"/>
    </row>
    <row r="27" spans="1:3" ht="15">
      <c r="A27" s="10"/>
      <c r="C27" s="10"/>
    </row>
    <row r="28" spans="1:3" ht="15">
      <c r="A28" s="10"/>
      <c r="C28" s="10"/>
    </row>
    <row r="29" spans="1:3" ht="15">
      <c r="A29" s="10"/>
      <c r="C29" s="10"/>
    </row>
    <row r="30" spans="1:3" ht="15">
      <c r="A30" s="10"/>
      <c r="C30" s="10"/>
    </row>
    <row r="31" spans="1:3" ht="15">
      <c r="A31" s="10"/>
      <c r="C31" s="10"/>
    </row>
    <row r="32" spans="1:3" ht="15">
      <c r="A32" s="10"/>
      <c r="C32" s="10"/>
    </row>
    <row r="33" spans="1:3" ht="15">
      <c r="A33" s="10"/>
      <c r="C33" s="10"/>
    </row>
    <row r="34" spans="1:3" ht="15">
      <c r="A34" s="10"/>
      <c r="C34" s="10"/>
    </row>
    <row r="35" spans="1:3" ht="15">
      <c r="A35" s="10"/>
      <c r="C35" s="10"/>
    </row>
    <row r="36" spans="1:3" ht="15">
      <c r="A36" s="10"/>
      <c r="C36" s="10"/>
    </row>
    <row r="37" spans="1:3" ht="15">
      <c r="A37" s="10"/>
    </row>
    <row r="38" spans="1:3" ht="15">
      <c r="A38" s="10"/>
    </row>
    <row r="39" spans="1:3" ht="15">
      <c r="A39" s="10"/>
      <c r="C39" s="10"/>
    </row>
    <row r="40" spans="1:3" ht="15">
      <c r="A40" s="10"/>
      <c r="C40" s="10"/>
    </row>
    <row r="41" spans="1:3" ht="15">
      <c r="A41" s="10"/>
      <c r="C41" s="10"/>
    </row>
  </sheetData>
  <sheetProtection password="8863" sheet="1" objects="1"/>
  <phoneticPr fontId="17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 codeName="Sheet63"/>
  <dimension ref="A1:C41"/>
  <sheetViews>
    <sheetView workbookViewId="0"/>
  </sheetViews>
  <sheetFormatPr defaultColWidth="8" defaultRowHeight="12.75"/>
  <cols>
    <col min="1" max="1" width="26.125" style="9" customWidth="1"/>
    <col min="2" max="2" width="1.125" style="9" customWidth="1"/>
    <col min="3" max="3" width="28.125" style="9" customWidth="1"/>
    <col min="4" max="16384" width="8" style="9"/>
  </cols>
  <sheetData>
    <row r="1" spans="1:3" ht="15">
      <c r="A1" s="10"/>
      <c r="C1"/>
    </row>
    <row r="2" spans="1:3" ht="15.75" thickBot="1">
      <c r="A2" s="10"/>
    </row>
    <row r="3" spans="1:3" ht="15.75" thickBot="1">
      <c r="A3" s="10"/>
      <c r="C3" s="10"/>
    </row>
    <row r="4" spans="1:3" ht="15">
      <c r="A4" s="10"/>
      <c r="C4" s="10"/>
    </row>
    <row r="5" spans="1:3" ht="15">
      <c r="C5" s="10"/>
    </row>
    <row r="6" spans="1:3" ht="15.75" thickBot="1">
      <c r="C6" s="10"/>
    </row>
    <row r="7" spans="1:3" ht="15">
      <c r="A7" s="10"/>
      <c r="C7" s="10"/>
    </row>
    <row r="8" spans="1:3" ht="15">
      <c r="A8" s="10"/>
      <c r="C8" s="10"/>
    </row>
    <row r="9" spans="1:3" ht="15">
      <c r="A9" s="10"/>
      <c r="C9" s="10"/>
    </row>
    <row r="10" spans="1:3" ht="15">
      <c r="A10" s="10"/>
      <c r="C10" s="10"/>
    </row>
    <row r="11" spans="1:3" ht="15.75" thickBot="1">
      <c r="A11" s="10"/>
      <c r="C11" s="10"/>
    </row>
    <row r="12" spans="1:3" ht="15">
      <c r="C12" s="10"/>
    </row>
    <row r="13" spans="1:3" ht="15.75" thickBot="1">
      <c r="C13" s="10"/>
    </row>
    <row r="14" spans="1:3" ht="15.75" thickBot="1">
      <c r="A14" s="10"/>
      <c r="C14" s="10"/>
    </row>
    <row r="15" spans="1:3" ht="15">
      <c r="A15" s="10"/>
    </row>
    <row r="16" spans="1:3" ht="15.75" thickBot="1">
      <c r="A16" s="10"/>
    </row>
    <row r="17" spans="1:3" ht="15.75" thickBot="1">
      <c r="A17" s="10"/>
      <c r="C17" s="10"/>
    </row>
    <row r="18" spans="1:3" ht="15">
      <c r="C18" s="10"/>
    </row>
    <row r="19" spans="1:3" ht="15">
      <c r="C19" s="10"/>
    </row>
    <row r="20" spans="1:3" ht="15">
      <c r="A20" s="10"/>
      <c r="C20" s="10"/>
    </row>
    <row r="21" spans="1:3" ht="15">
      <c r="A21" s="10"/>
      <c r="C21" s="10"/>
    </row>
    <row r="22" spans="1:3" ht="15">
      <c r="A22" s="10"/>
      <c r="C22" s="10"/>
    </row>
    <row r="23" spans="1:3" ht="15">
      <c r="A23" s="10"/>
      <c r="C23" s="10"/>
    </row>
    <row r="24" spans="1:3" ht="15">
      <c r="A24" s="10"/>
    </row>
    <row r="25" spans="1:3" ht="15">
      <c r="A25" s="10"/>
    </row>
    <row r="26" spans="1:3" ht="15.75" thickBot="1">
      <c r="A26" s="10"/>
      <c r="C26" s="10"/>
    </row>
    <row r="27" spans="1:3" ht="15">
      <c r="A27" s="10"/>
      <c r="C27" s="10"/>
    </row>
    <row r="28" spans="1:3" ht="15">
      <c r="A28" s="10"/>
      <c r="C28" s="10"/>
    </row>
    <row r="29" spans="1:3" ht="15">
      <c r="A29" s="10"/>
      <c r="C29" s="10"/>
    </row>
    <row r="30" spans="1:3" ht="15">
      <c r="A30" s="10"/>
      <c r="C30" s="10"/>
    </row>
    <row r="31" spans="1:3" ht="15">
      <c r="A31" s="10"/>
      <c r="C31" s="10"/>
    </row>
    <row r="32" spans="1:3" ht="15">
      <c r="A32" s="10"/>
      <c r="C32" s="10"/>
    </row>
    <row r="33" spans="1:3" ht="15">
      <c r="A33" s="10"/>
      <c r="C33" s="10"/>
    </row>
    <row r="34" spans="1:3" ht="15">
      <c r="A34" s="10"/>
      <c r="C34" s="10"/>
    </row>
    <row r="35" spans="1:3" ht="15">
      <c r="A35" s="10"/>
      <c r="C35" s="10"/>
    </row>
    <row r="36" spans="1:3" ht="15">
      <c r="A36" s="10"/>
      <c r="C36" s="10"/>
    </row>
    <row r="37" spans="1:3" ht="15">
      <c r="A37" s="10"/>
    </row>
    <row r="38" spans="1:3" ht="15">
      <c r="A38" s="10"/>
    </row>
    <row r="39" spans="1:3" ht="15">
      <c r="A39" s="10"/>
      <c r="C39" s="10"/>
    </row>
    <row r="40" spans="1:3" ht="15">
      <c r="A40" s="10"/>
      <c r="C40" s="10"/>
    </row>
    <row r="41" spans="1:3" ht="15">
      <c r="A41" s="10"/>
      <c r="C41" s="10"/>
    </row>
  </sheetData>
  <sheetProtection password="8863" sheet="1" objects="1"/>
  <phoneticPr fontId="1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4" enableFormatConditionsCalculation="0">
    <tabColor indexed="33"/>
  </sheetPr>
  <dimension ref="A1:H244"/>
  <sheetViews>
    <sheetView tabSelected="1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B14" sqref="B14"/>
    </sheetView>
  </sheetViews>
  <sheetFormatPr defaultRowHeight="15"/>
  <cols>
    <col min="1" max="1" width="30" customWidth="1"/>
    <col min="2" max="2" width="4.5" style="8" customWidth="1"/>
    <col min="3" max="3" width="4.375" bestFit="1" customWidth="1"/>
    <col min="4" max="4" width="11" hidden="1" customWidth="1"/>
    <col min="5" max="5" width="12.125" customWidth="1"/>
    <col min="6" max="6" width="12" customWidth="1"/>
    <col min="7" max="7" width="12.125" customWidth="1"/>
    <col min="8" max="8" width="12.25" customWidth="1"/>
  </cols>
  <sheetData>
    <row r="1" spans="1:8" s="30" customFormat="1" ht="13.5" customHeight="1">
      <c r="A1" s="684" t="s">
        <v>882</v>
      </c>
      <c r="B1" s="685"/>
      <c r="C1" s="686"/>
      <c r="D1" s="687"/>
      <c r="E1" s="687"/>
      <c r="F1" s="687"/>
      <c r="G1" s="515"/>
      <c r="H1" s="687"/>
    </row>
    <row r="2" spans="1:8" s="30" customFormat="1" ht="18" customHeight="1">
      <c r="A2" s="684" t="s">
        <v>883</v>
      </c>
      <c r="B2" s="685"/>
      <c r="C2" s="686"/>
      <c r="D2" s="687"/>
      <c r="E2" s="687"/>
      <c r="F2" s="687"/>
      <c r="G2" s="777" t="s">
        <v>704</v>
      </c>
      <c r="H2" s="777"/>
    </row>
    <row r="3" spans="1:8" s="30" customFormat="1" ht="13.5" customHeight="1">
      <c r="A3" s="688" t="s">
        <v>297</v>
      </c>
      <c r="B3" s="689"/>
      <c r="C3" s="690"/>
      <c r="D3" s="687"/>
      <c r="E3" s="687"/>
      <c r="F3" s="687"/>
      <c r="G3" s="365"/>
      <c r="H3" s="687"/>
    </row>
    <row r="4" spans="1:8" s="30" customFormat="1" ht="15" customHeight="1">
      <c r="A4" s="691"/>
      <c r="B4" s="692"/>
      <c r="C4" s="690"/>
      <c r="D4" s="687"/>
      <c r="E4" s="687"/>
      <c r="F4" s="687"/>
      <c r="G4" s="687"/>
      <c r="H4" s="687"/>
    </row>
    <row r="5" spans="1:8" s="30" customFormat="1" ht="27.75" customHeight="1">
      <c r="A5" s="781" t="s">
        <v>705</v>
      </c>
      <c r="B5" s="781"/>
      <c r="C5" s="781"/>
      <c r="D5" s="781"/>
      <c r="E5" s="781"/>
      <c r="F5" s="781"/>
      <c r="G5" s="781"/>
      <c r="H5" s="781"/>
    </row>
    <row r="6" spans="1:8" s="30" customFormat="1" ht="25.5" customHeight="1">
      <c r="A6" s="783" t="s">
        <v>884</v>
      </c>
      <c r="B6" s="783"/>
      <c r="C6" s="783"/>
      <c r="D6" s="783"/>
      <c r="E6" s="783"/>
      <c r="F6" s="783"/>
      <c r="G6" s="783"/>
      <c r="H6" s="783"/>
    </row>
    <row r="7" spans="1:8" s="30" customFormat="1" ht="12.75" hidden="1" customHeight="1">
      <c r="A7" s="693" t="s">
        <v>10</v>
      </c>
      <c r="B7" s="692"/>
      <c r="C7" s="690"/>
      <c r="D7" s="690"/>
      <c r="E7" s="690"/>
      <c r="F7" s="690"/>
      <c r="G7" s="690"/>
      <c r="H7" s="690" t="s">
        <v>10</v>
      </c>
    </row>
    <row r="8" spans="1:8" s="30" customFormat="1" ht="9.75" customHeight="1" thickBot="1">
      <c r="A8" s="694"/>
      <c r="B8" s="692"/>
      <c r="C8" s="690"/>
      <c r="D8" s="782"/>
      <c r="E8" s="782"/>
      <c r="F8" s="782"/>
      <c r="G8" s="782"/>
      <c r="H8" s="782"/>
    </row>
    <row r="9" spans="1:8" s="30" customFormat="1" ht="3" hidden="1" customHeight="1" thickBot="1">
      <c r="A9" s="371"/>
      <c r="B9" s="692"/>
      <c r="C9" s="690"/>
      <c r="D9" s="695"/>
      <c r="E9" s="695"/>
      <c r="F9" s="695"/>
      <c r="G9" s="687"/>
      <c r="H9" s="687"/>
    </row>
    <row r="10" spans="1:8" s="30" customFormat="1" ht="19.5" hidden="1" customHeight="1" thickBot="1">
      <c r="A10" s="371"/>
      <c r="B10" s="692"/>
      <c r="C10" s="690"/>
      <c r="D10" s="695"/>
      <c r="E10" s="695"/>
      <c r="F10" s="695"/>
      <c r="G10" s="687"/>
      <c r="H10" s="687"/>
    </row>
    <row r="11" spans="1:8" s="31" customFormat="1" ht="23.25" customHeight="1" thickTop="1">
      <c r="A11" s="696" t="s">
        <v>396</v>
      </c>
      <c r="B11" s="697" t="s">
        <v>706</v>
      </c>
      <c r="C11" s="697" t="s">
        <v>183</v>
      </c>
      <c r="D11" s="698" t="s">
        <v>707</v>
      </c>
      <c r="E11" s="779" t="s">
        <v>885</v>
      </c>
      <c r="F11" s="780"/>
      <c r="G11" s="784" t="s">
        <v>708</v>
      </c>
      <c r="H11" s="785"/>
    </row>
    <row r="12" spans="1:8" s="31" customFormat="1" ht="19.5" customHeight="1">
      <c r="A12" s="699"/>
      <c r="B12" s="700" t="s">
        <v>709</v>
      </c>
      <c r="C12" s="700" t="s">
        <v>184</v>
      </c>
      <c r="D12" s="701" t="s">
        <v>710</v>
      </c>
      <c r="E12" s="702" t="s">
        <v>672</v>
      </c>
      <c r="F12" s="703" t="s">
        <v>673</v>
      </c>
      <c r="G12" s="702" t="s">
        <v>672</v>
      </c>
      <c r="H12" s="704" t="s">
        <v>673</v>
      </c>
    </row>
    <row r="13" spans="1:8" s="31" customFormat="1" ht="18" customHeight="1">
      <c r="A13" s="705">
        <v>1</v>
      </c>
      <c r="B13" s="706">
        <v>2</v>
      </c>
      <c r="C13" s="706">
        <v>3</v>
      </c>
      <c r="D13" s="706">
        <v>4</v>
      </c>
      <c r="E13" s="706">
        <v>5</v>
      </c>
      <c r="F13" s="706">
        <v>6</v>
      </c>
      <c r="G13" s="706">
        <v>7</v>
      </c>
      <c r="H13" s="707">
        <v>8</v>
      </c>
    </row>
    <row r="14" spans="1:8" s="30" customFormat="1" ht="23.25" customHeight="1">
      <c r="A14" s="708" t="s">
        <v>711</v>
      </c>
      <c r="B14" s="709" t="s">
        <v>9</v>
      </c>
      <c r="C14" s="709" t="s">
        <v>219</v>
      </c>
      <c r="D14" s="710" t="e">
        <f t="shared" ref="D14:D23" si="0">CHOOSE($I$11,J14,K14,L14,M14,N14,O14,P14,Q14,R14,S14,T14,U14)</f>
        <v>#VALUE!</v>
      </c>
      <c r="E14" s="710">
        <v>584393681286</v>
      </c>
      <c r="F14" s="711">
        <v>465415163958</v>
      </c>
      <c r="G14" s="710">
        <v>1887285515489</v>
      </c>
      <c r="H14" s="712">
        <v>1575560360048</v>
      </c>
    </row>
    <row r="15" spans="1:8" s="30" customFormat="1" ht="23.25" customHeight="1">
      <c r="A15" s="708" t="s">
        <v>712</v>
      </c>
      <c r="B15" s="713" t="s">
        <v>182</v>
      </c>
      <c r="C15" s="713"/>
      <c r="D15" s="530" t="e">
        <f t="shared" si="0"/>
        <v>#VALUE!</v>
      </c>
      <c r="E15" s="530">
        <v>0</v>
      </c>
      <c r="F15" s="714"/>
      <c r="G15" s="530"/>
      <c r="H15" s="715"/>
    </row>
    <row r="16" spans="1:8" s="6" customFormat="1" ht="23.25" customHeight="1">
      <c r="A16" s="708" t="s">
        <v>713</v>
      </c>
      <c r="B16" s="713" t="s">
        <v>150</v>
      </c>
      <c r="C16" s="713"/>
      <c r="D16" s="530" t="e">
        <f t="shared" si="0"/>
        <v>#VALUE!</v>
      </c>
      <c r="E16" s="530">
        <v>584393681286</v>
      </c>
      <c r="F16" s="714">
        <v>465415163958</v>
      </c>
      <c r="G16" s="530">
        <v>1887285515489</v>
      </c>
      <c r="H16" s="715">
        <v>1575560360048</v>
      </c>
    </row>
    <row r="17" spans="1:8" s="6" customFormat="1" ht="23.25" customHeight="1">
      <c r="A17" s="708" t="s">
        <v>714</v>
      </c>
      <c r="B17" s="713" t="s">
        <v>231</v>
      </c>
      <c r="C17" s="713" t="s">
        <v>220</v>
      </c>
      <c r="D17" s="530" t="e">
        <f t="shared" si="0"/>
        <v>#VALUE!</v>
      </c>
      <c r="E17" s="530">
        <v>481443123248.5</v>
      </c>
      <c r="F17" s="714">
        <v>398646004070</v>
      </c>
      <c r="G17" s="530">
        <v>1634478891145.2</v>
      </c>
      <c r="H17" s="715">
        <v>1370441906497</v>
      </c>
    </row>
    <row r="18" spans="1:8" s="6" customFormat="1" ht="23.25" customHeight="1">
      <c r="A18" s="716" t="s">
        <v>715</v>
      </c>
      <c r="B18" s="717" t="s">
        <v>232</v>
      </c>
      <c r="C18" s="713"/>
      <c r="D18" s="528" t="e">
        <f t="shared" si="0"/>
        <v>#VALUE!</v>
      </c>
      <c r="E18" s="528">
        <v>102950558037.5</v>
      </c>
      <c r="F18" s="528">
        <v>66769159888</v>
      </c>
      <c r="G18" s="528">
        <v>252806624343.80005</v>
      </c>
      <c r="H18" s="529">
        <v>205118453551</v>
      </c>
    </row>
    <row r="19" spans="1:8" s="6" customFormat="1" ht="23.25" customHeight="1">
      <c r="A19" s="708" t="s">
        <v>716</v>
      </c>
      <c r="B19" s="713" t="s">
        <v>233</v>
      </c>
      <c r="C19" s="713" t="s">
        <v>221</v>
      </c>
      <c r="D19" s="530" t="e">
        <f t="shared" si="0"/>
        <v>#VALUE!</v>
      </c>
      <c r="E19" s="530">
        <v>332345599</v>
      </c>
      <c r="F19" s="714">
        <v>326703366</v>
      </c>
      <c r="G19" s="530">
        <v>1117293467</v>
      </c>
      <c r="H19" s="715">
        <v>774318416</v>
      </c>
    </row>
    <row r="20" spans="1:8" s="6" customFormat="1" ht="23.25" customHeight="1">
      <c r="A20" s="708" t="s">
        <v>717</v>
      </c>
      <c r="B20" s="713" t="s">
        <v>234</v>
      </c>
      <c r="C20" s="713" t="s">
        <v>222</v>
      </c>
      <c r="D20" s="530" t="e">
        <f t="shared" si="0"/>
        <v>#VALUE!</v>
      </c>
      <c r="E20" s="530">
        <v>7590392906</v>
      </c>
      <c r="F20" s="714">
        <v>10978943437</v>
      </c>
      <c r="G20" s="530">
        <v>31625310273</v>
      </c>
      <c r="H20" s="715">
        <v>40063400775</v>
      </c>
    </row>
    <row r="21" spans="1:8" s="140" customFormat="1" ht="23.25" customHeight="1">
      <c r="A21" s="718" t="s">
        <v>718</v>
      </c>
      <c r="B21" s="719">
        <v>23</v>
      </c>
      <c r="C21" s="720"/>
      <c r="D21" s="721" t="e">
        <f t="shared" si="0"/>
        <v>#VALUE!</v>
      </c>
      <c r="E21" s="721">
        <v>7589102658</v>
      </c>
      <c r="F21" s="721">
        <v>6645646997</v>
      </c>
      <c r="G21" s="721">
        <v>31615317253</v>
      </c>
      <c r="H21" s="715">
        <v>40040512608</v>
      </c>
    </row>
    <row r="22" spans="1:8" s="30" customFormat="1" ht="23.25" customHeight="1">
      <c r="A22" s="708" t="s">
        <v>719</v>
      </c>
      <c r="B22" s="713">
        <v>24</v>
      </c>
      <c r="C22" s="713"/>
      <c r="D22" s="530" t="e">
        <f t="shared" si="0"/>
        <v>#VALUE!</v>
      </c>
      <c r="E22" s="530">
        <v>24025163094.867371</v>
      </c>
      <c r="F22" s="714">
        <v>24183704350</v>
      </c>
      <c r="G22" s="530">
        <v>67474480291.108864</v>
      </c>
      <c r="H22" s="715">
        <v>47060083189</v>
      </c>
    </row>
    <row r="23" spans="1:8" s="30" customFormat="1" ht="23.25" customHeight="1">
      <c r="A23" s="708" t="s">
        <v>720</v>
      </c>
      <c r="B23" s="713">
        <v>25</v>
      </c>
      <c r="C23" s="713"/>
      <c r="D23" s="530" t="e">
        <f t="shared" si="0"/>
        <v>#VALUE!</v>
      </c>
      <c r="E23" s="530">
        <v>41541396802</v>
      </c>
      <c r="F23" s="714">
        <v>32339559649</v>
      </c>
      <c r="G23" s="530">
        <v>118499152171</v>
      </c>
      <c r="H23" s="715">
        <v>95045339387</v>
      </c>
    </row>
    <row r="24" spans="1:8" s="27" customFormat="1" ht="23.25" customHeight="1">
      <c r="A24" s="716" t="s">
        <v>721</v>
      </c>
      <c r="B24" s="717">
        <v>30</v>
      </c>
      <c r="C24" s="713"/>
      <c r="D24" s="722" t="e">
        <f>D18+D19-D20-D22-D23</f>
        <v>#VALUE!</v>
      </c>
      <c r="E24" s="722">
        <v>30125950833.632629</v>
      </c>
      <c r="F24" s="722">
        <v>-406344182</v>
      </c>
      <c r="G24" s="722">
        <v>36324975075.691193</v>
      </c>
      <c r="H24" s="723">
        <v>23723948616</v>
      </c>
    </row>
    <row r="25" spans="1:8" s="30" customFormat="1" ht="23.25" customHeight="1">
      <c r="A25" s="708" t="s">
        <v>722</v>
      </c>
      <c r="B25" s="713">
        <v>31</v>
      </c>
      <c r="C25" s="713"/>
      <c r="D25" s="530" t="e">
        <f>CHOOSE($I$11,J25,K25,L25,M25,N25,O25,P25,Q25,R25,S25,T25,U25)</f>
        <v>#VALUE!</v>
      </c>
      <c r="E25" s="530">
        <v>4096646307</v>
      </c>
      <c r="F25" s="724">
        <v>9666205769</v>
      </c>
      <c r="G25" s="530">
        <v>12213090426</v>
      </c>
      <c r="H25" s="715">
        <v>12685631171</v>
      </c>
    </row>
    <row r="26" spans="1:8" s="30" customFormat="1" ht="23.25" customHeight="1">
      <c r="A26" s="708" t="s">
        <v>723</v>
      </c>
      <c r="B26" s="713">
        <v>32</v>
      </c>
      <c r="C26" s="713"/>
      <c r="D26" s="530" t="e">
        <f>CHOOSE($I$11,J26,K26,L26,M26,N26,O26,P26,Q26,R26,S26,T26,U26)</f>
        <v>#VALUE!</v>
      </c>
      <c r="E26" s="530">
        <v>9115277666</v>
      </c>
      <c r="F26" s="724">
        <v>9097890760</v>
      </c>
      <c r="G26" s="530">
        <v>11207907517</v>
      </c>
      <c r="H26" s="715">
        <v>10223937140</v>
      </c>
    </row>
    <row r="27" spans="1:8" s="27" customFormat="1" ht="23.25" customHeight="1">
      <c r="A27" s="716" t="s">
        <v>724</v>
      </c>
      <c r="B27" s="717">
        <v>40</v>
      </c>
      <c r="C27" s="713"/>
      <c r="D27" s="722" t="e">
        <f>D25-D26</f>
        <v>#VALUE!</v>
      </c>
      <c r="E27" s="722">
        <v>-5018631359</v>
      </c>
      <c r="F27" s="722">
        <v>568315009</v>
      </c>
      <c r="G27" s="722">
        <v>1005182909</v>
      </c>
      <c r="H27" s="725">
        <v>2461694031</v>
      </c>
    </row>
    <row r="28" spans="1:8" s="6" customFormat="1" ht="23.25" customHeight="1">
      <c r="A28" s="716" t="s">
        <v>725</v>
      </c>
      <c r="B28" s="717">
        <v>50</v>
      </c>
      <c r="C28" s="713"/>
      <c r="D28" s="722" t="e">
        <f>D24+D27</f>
        <v>#VALUE!</v>
      </c>
      <c r="E28" s="722">
        <v>25107319474.632629</v>
      </c>
      <c r="F28" s="722">
        <v>161970827</v>
      </c>
      <c r="G28" s="722">
        <v>37330157984.691193</v>
      </c>
      <c r="H28" s="725">
        <v>26185642647</v>
      </c>
    </row>
    <row r="29" spans="1:8" s="6" customFormat="1" ht="23.25" customHeight="1">
      <c r="A29" s="716" t="s">
        <v>726</v>
      </c>
      <c r="B29" s="717">
        <v>51</v>
      </c>
      <c r="C29" s="713" t="s">
        <v>223</v>
      </c>
      <c r="D29" s="722"/>
      <c r="E29" s="528">
        <v>0</v>
      </c>
      <c r="F29" s="726">
        <v>2156006412</v>
      </c>
      <c r="G29" s="528">
        <v>2880148371</v>
      </c>
      <c r="H29" s="723">
        <v>7360740776</v>
      </c>
    </row>
    <row r="30" spans="1:8" s="6" customFormat="1" ht="23.25" customHeight="1">
      <c r="A30" s="727" t="s">
        <v>727</v>
      </c>
      <c r="B30" s="717">
        <v>52</v>
      </c>
      <c r="C30" s="713" t="s">
        <v>224</v>
      </c>
      <c r="D30" s="722"/>
      <c r="E30" s="722"/>
      <c r="F30" s="726"/>
      <c r="G30" s="728"/>
      <c r="H30" s="715">
        <v>0</v>
      </c>
    </row>
    <row r="31" spans="1:8" s="27" customFormat="1" ht="23.25" customHeight="1">
      <c r="A31" s="716" t="s">
        <v>728</v>
      </c>
      <c r="B31" s="717">
        <v>60</v>
      </c>
      <c r="C31" s="713"/>
      <c r="D31" s="722" t="e">
        <f>D28-D29-D30</f>
        <v>#VALUE!</v>
      </c>
      <c r="E31" s="722">
        <v>25107319474.632629</v>
      </c>
      <c r="F31" s="722">
        <v>-1994035585</v>
      </c>
      <c r="G31" s="722">
        <v>34450009613.691193</v>
      </c>
      <c r="H31" s="725">
        <v>18824901871</v>
      </c>
    </row>
    <row r="32" spans="1:8" s="27" customFormat="1" ht="23.25" customHeight="1">
      <c r="A32" s="729" t="s">
        <v>729</v>
      </c>
      <c r="B32" s="717">
        <v>70</v>
      </c>
      <c r="C32" s="717"/>
      <c r="D32" s="722" t="e">
        <f>D31/13649738</f>
        <v>#VALUE!</v>
      </c>
      <c r="E32" s="722">
        <v>1839.3993697631875</v>
      </c>
      <c r="F32" s="722">
        <v>-146.08599703525445</v>
      </c>
      <c r="G32" s="722">
        <v>2523.8586714038902</v>
      </c>
      <c r="H32" s="723">
        <v>1379</v>
      </c>
    </row>
    <row r="33" spans="1:8" s="30" customFormat="1" ht="15" customHeight="1" thickBot="1">
      <c r="A33" s="730"/>
      <c r="B33" s="731"/>
      <c r="C33" s="732"/>
      <c r="D33" s="733"/>
      <c r="E33" s="733"/>
      <c r="F33" s="733"/>
      <c r="G33" s="734"/>
      <c r="H33" s="735"/>
    </row>
    <row r="34" spans="1:8" ht="6" customHeight="1" thickTop="1">
      <c r="A34" s="736"/>
      <c r="B34" s="737"/>
      <c r="C34" s="371"/>
      <c r="D34" s="687"/>
      <c r="E34" s="687"/>
      <c r="F34" s="371"/>
      <c r="G34" s="738"/>
      <c r="H34" s="371"/>
    </row>
    <row r="35" spans="1:8" ht="24.75" customHeight="1">
      <c r="A35" s="739" t="s">
        <v>401</v>
      </c>
      <c r="B35" s="737"/>
      <c r="C35" s="371"/>
      <c r="D35" s="507"/>
      <c r="E35" s="507" t="s">
        <v>402</v>
      </c>
      <c r="F35" s="687"/>
      <c r="G35" s="778" t="s">
        <v>403</v>
      </c>
      <c r="H35" s="778"/>
    </row>
    <row r="36" spans="1:8" ht="19.5" hidden="1" customHeight="1">
      <c r="B36"/>
      <c r="G36" s="40">
        <f>G14+G19+G25</f>
        <v>1900615899382</v>
      </c>
    </row>
    <row r="37" spans="1:8" ht="19.5" hidden="1" customHeight="1">
      <c r="B37"/>
      <c r="G37" s="137" t="e">
        <f>#REF!</f>
        <v>#REF!</v>
      </c>
      <c r="H37" s="81" t="e">
        <f>G36-G37</f>
        <v>#REF!</v>
      </c>
    </row>
    <row r="38" spans="1:8">
      <c r="G38" s="138"/>
    </row>
    <row r="39" spans="1:8" ht="72" customHeight="1">
      <c r="A39" s="37"/>
      <c r="B39" s="37"/>
      <c r="C39" s="37"/>
      <c r="D39" s="37"/>
      <c r="E39" s="37"/>
    </row>
    <row r="40" spans="1:8" ht="93.75" customHeight="1">
      <c r="A40" s="32"/>
      <c r="G40" s="39">
        <f>G14+G19+G25</f>
        <v>1900615899382</v>
      </c>
    </row>
    <row r="41" spans="1:8" ht="18">
      <c r="A41" s="32"/>
    </row>
    <row r="42" spans="1:8" ht="18">
      <c r="A42" s="32"/>
    </row>
    <row r="43" spans="1:8" ht="18">
      <c r="A43" s="32"/>
    </row>
    <row r="44" spans="1:8" ht="18">
      <c r="A44" s="32"/>
    </row>
    <row r="45" spans="1:8" ht="18">
      <c r="A45" s="32"/>
    </row>
    <row r="46" spans="1:8" ht="18">
      <c r="A46" s="32"/>
    </row>
    <row r="47" spans="1:8" ht="18">
      <c r="A47" s="32"/>
    </row>
    <row r="48" spans="1:8" ht="18">
      <c r="A48" s="32"/>
    </row>
    <row r="49" spans="1:1" ht="18">
      <c r="A49" s="32"/>
    </row>
    <row r="50" spans="1:1" ht="18">
      <c r="A50" s="32"/>
    </row>
    <row r="51" spans="1:1" ht="18">
      <c r="A51" s="32"/>
    </row>
    <row r="52" spans="1:1" ht="18">
      <c r="A52" s="32"/>
    </row>
    <row r="53" spans="1:1" ht="18">
      <c r="A53" s="32"/>
    </row>
    <row r="54" spans="1:1" ht="18">
      <c r="A54" s="32"/>
    </row>
    <row r="55" spans="1:1" ht="18">
      <c r="A55" s="32"/>
    </row>
    <row r="56" spans="1:1" ht="18">
      <c r="A56" s="32"/>
    </row>
    <row r="57" spans="1:1" ht="18">
      <c r="A57" s="32"/>
    </row>
    <row r="58" spans="1:1" ht="18">
      <c r="A58" s="32"/>
    </row>
    <row r="59" spans="1:1" ht="18">
      <c r="A59" s="32"/>
    </row>
    <row r="60" spans="1:1" ht="18">
      <c r="A60" s="32"/>
    </row>
    <row r="61" spans="1:1" ht="18">
      <c r="A61" s="32"/>
    </row>
    <row r="62" spans="1:1" ht="18">
      <c r="A62" s="32"/>
    </row>
    <row r="63" spans="1:1" ht="18">
      <c r="A63" s="32"/>
    </row>
    <row r="64" spans="1:1" ht="18">
      <c r="A64" s="32"/>
    </row>
    <row r="65" spans="1:1" ht="18">
      <c r="A65" s="32"/>
    </row>
    <row r="66" spans="1:1" ht="18">
      <c r="A66" s="32"/>
    </row>
    <row r="67" spans="1:1" ht="18">
      <c r="A67" s="32"/>
    </row>
    <row r="68" spans="1:1" ht="18">
      <c r="A68" s="32"/>
    </row>
    <row r="69" spans="1:1" ht="18">
      <c r="A69" s="32"/>
    </row>
    <row r="70" spans="1:1" ht="18">
      <c r="A70" s="32"/>
    </row>
    <row r="71" spans="1:1" ht="18">
      <c r="A71" s="32"/>
    </row>
    <row r="72" spans="1:1" ht="18">
      <c r="A72" s="32"/>
    </row>
    <row r="73" spans="1:1" ht="18">
      <c r="A73" s="32"/>
    </row>
    <row r="74" spans="1:1" ht="18">
      <c r="A74" s="32"/>
    </row>
    <row r="75" spans="1:1" ht="18">
      <c r="A75" s="32"/>
    </row>
    <row r="76" spans="1:1" ht="18">
      <c r="A76" s="32"/>
    </row>
    <row r="77" spans="1:1" ht="18">
      <c r="A77" s="32"/>
    </row>
    <row r="78" spans="1:1" ht="18">
      <c r="A78" s="32"/>
    </row>
    <row r="79" spans="1:1" ht="18">
      <c r="A79" s="32"/>
    </row>
    <row r="80" spans="1:1" ht="18">
      <c r="A80" s="32"/>
    </row>
    <row r="81" spans="1:1" ht="18">
      <c r="A81" s="32"/>
    </row>
    <row r="82" spans="1:1" ht="18">
      <c r="A82" s="32"/>
    </row>
    <row r="83" spans="1:1" ht="18">
      <c r="A83" s="32"/>
    </row>
    <row r="84" spans="1:1" ht="18">
      <c r="A84" s="32"/>
    </row>
    <row r="85" spans="1:1" ht="18">
      <c r="A85" s="32"/>
    </row>
    <row r="86" spans="1:1" ht="18">
      <c r="A86" s="32"/>
    </row>
    <row r="87" spans="1:1" ht="18">
      <c r="A87" s="32"/>
    </row>
    <row r="88" spans="1:1" ht="18">
      <c r="A88" s="32"/>
    </row>
    <row r="89" spans="1:1" ht="18">
      <c r="A89" s="32"/>
    </row>
    <row r="90" spans="1:1" ht="18">
      <c r="A90" s="32"/>
    </row>
    <row r="91" spans="1:1" ht="18">
      <c r="A91" s="32"/>
    </row>
    <row r="92" spans="1:1" ht="18">
      <c r="A92" s="32"/>
    </row>
    <row r="93" spans="1:1" ht="18">
      <c r="A93" s="32"/>
    </row>
    <row r="94" spans="1:1" ht="18">
      <c r="A94" s="32"/>
    </row>
    <row r="95" spans="1:1" ht="18">
      <c r="A95" s="32"/>
    </row>
    <row r="96" spans="1:1" ht="18">
      <c r="A96" s="32"/>
    </row>
    <row r="97" spans="1:1" ht="18">
      <c r="A97" s="32"/>
    </row>
    <row r="98" spans="1:1" ht="18">
      <c r="A98" s="32"/>
    </row>
    <row r="99" spans="1:1" ht="18">
      <c r="A99" s="32"/>
    </row>
    <row r="100" spans="1:1" ht="18">
      <c r="A100" s="32"/>
    </row>
    <row r="101" spans="1:1" ht="18">
      <c r="A101" s="32"/>
    </row>
    <row r="102" spans="1:1" ht="18">
      <c r="A102" s="32"/>
    </row>
    <row r="103" spans="1:1" ht="18">
      <c r="A103" s="32"/>
    </row>
    <row r="104" spans="1:1" ht="18">
      <c r="A104" s="32"/>
    </row>
    <row r="105" spans="1:1" ht="18">
      <c r="A105" s="32"/>
    </row>
    <row r="106" spans="1:1" ht="18">
      <c r="A106" s="32"/>
    </row>
    <row r="107" spans="1:1" ht="18">
      <c r="A107" s="32"/>
    </row>
    <row r="108" spans="1:1" ht="18">
      <c r="A108" s="32"/>
    </row>
    <row r="109" spans="1:1" ht="18">
      <c r="A109" s="32"/>
    </row>
    <row r="110" spans="1:1" ht="18">
      <c r="A110" s="32"/>
    </row>
    <row r="111" spans="1:1" ht="18">
      <c r="A111" s="32"/>
    </row>
    <row r="112" spans="1:1" ht="18">
      <c r="A112" s="32"/>
    </row>
    <row r="113" spans="1:1" ht="18">
      <c r="A113" s="32"/>
    </row>
    <row r="114" spans="1:1" ht="18">
      <c r="A114" s="32"/>
    </row>
    <row r="115" spans="1:1" ht="18">
      <c r="A115" s="32"/>
    </row>
    <row r="116" spans="1:1" ht="18">
      <c r="A116" s="32"/>
    </row>
    <row r="117" spans="1:1" ht="18">
      <c r="A117" s="32"/>
    </row>
    <row r="118" spans="1:1" ht="18">
      <c r="A118" s="32"/>
    </row>
    <row r="119" spans="1:1" ht="18">
      <c r="A119" s="32"/>
    </row>
    <row r="120" spans="1:1" ht="18">
      <c r="A120" s="32"/>
    </row>
    <row r="121" spans="1:1" ht="18">
      <c r="A121" s="32"/>
    </row>
    <row r="122" spans="1:1" ht="18">
      <c r="A122" s="32"/>
    </row>
    <row r="123" spans="1:1" ht="18">
      <c r="A123" s="32"/>
    </row>
    <row r="124" spans="1:1" ht="18">
      <c r="A124" s="32"/>
    </row>
    <row r="125" spans="1:1" ht="18">
      <c r="A125" s="32"/>
    </row>
    <row r="126" spans="1:1" ht="18">
      <c r="A126" s="32"/>
    </row>
    <row r="127" spans="1:1" ht="18">
      <c r="A127" s="32"/>
    </row>
    <row r="128" spans="1:1" ht="18">
      <c r="A128" s="32"/>
    </row>
    <row r="129" spans="1:1" ht="18">
      <c r="A129" s="32"/>
    </row>
    <row r="130" spans="1:1" ht="18">
      <c r="A130" s="32"/>
    </row>
    <row r="131" spans="1:1" ht="18">
      <c r="A131" s="32"/>
    </row>
    <row r="132" spans="1:1" ht="18">
      <c r="A132" s="32"/>
    </row>
    <row r="133" spans="1:1" ht="18">
      <c r="A133" s="32"/>
    </row>
    <row r="134" spans="1:1" ht="18">
      <c r="A134" s="32"/>
    </row>
    <row r="135" spans="1:1" ht="18">
      <c r="A135" s="32"/>
    </row>
    <row r="136" spans="1:1" ht="18">
      <c r="A136" s="32"/>
    </row>
    <row r="137" spans="1:1" ht="18">
      <c r="A137" s="32"/>
    </row>
    <row r="138" spans="1:1" ht="18">
      <c r="A138" s="32"/>
    </row>
    <row r="139" spans="1:1" ht="18">
      <c r="A139" s="32"/>
    </row>
    <row r="140" spans="1:1" ht="18">
      <c r="A140" s="32"/>
    </row>
    <row r="141" spans="1:1" ht="18">
      <c r="A141" s="32"/>
    </row>
    <row r="142" spans="1:1" ht="18">
      <c r="A142" s="32"/>
    </row>
    <row r="143" spans="1:1" ht="18">
      <c r="A143" s="32"/>
    </row>
    <row r="144" spans="1:1" ht="18">
      <c r="A144" s="32"/>
    </row>
    <row r="145" spans="1:1" ht="18">
      <c r="A145" s="32"/>
    </row>
    <row r="146" spans="1:1" ht="18">
      <c r="A146" s="32"/>
    </row>
    <row r="147" spans="1:1" ht="18">
      <c r="A147" s="32"/>
    </row>
    <row r="148" spans="1:1" ht="18">
      <c r="A148" s="32"/>
    </row>
    <row r="149" spans="1:1" ht="18">
      <c r="A149" s="32"/>
    </row>
    <row r="150" spans="1:1" ht="18">
      <c r="A150" s="32"/>
    </row>
    <row r="151" spans="1:1" ht="18">
      <c r="A151" s="32"/>
    </row>
    <row r="152" spans="1:1" ht="18">
      <c r="A152" s="32"/>
    </row>
    <row r="153" spans="1:1" ht="18">
      <c r="A153" s="32"/>
    </row>
    <row r="154" spans="1:1" ht="18">
      <c r="A154" s="32"/>
    </row>
    <row r="155" spans="1:1" ht="18">
      <c r="A155" s="32"/>
    </row>
    <row r="156" spans="1:1" ht="18">
      <c r="A156" s="32"/>
    </row>
    <row r="157" spans="1:1" ht="18">
      <c r="A157" s="32"/>
    </row>
    <row r="158" spans="1:1" ht="18">
      <c r="A158" s="32"/>
    </row>
    <row r="159" spans="1:1" ht="18">
      <c r="A159" s="32"/>
    </row>
    <row r="160" spans="1:1" ht="18">
      <c r="A160" s="32"/>
    </row>
    <row r="161" spans="1:1" ht="18">
      <c r="A161" s="32"/>
    </row>
    <row r="162" spans="1:1" ht="18">
      <c r="A162" s="32"/>
    </row>
    <row r="163" spans="1:1" ht="18">
      <c r="A163" s="32"/>
    </row>
    <row r="164" spans="1:1" ht="18">
      <c r="A164" s="32"/>
    </row>
    <row r="165" spans="1:1" ht="18">
      <c r="A165" s="32"/>
    </row>
    <row r="166" spans="1:1" ht="18">
      <c r="A166" s="32"/>
    </row>
    <row r="167" spans="1:1" ht="18">
      <c r="A167" s="32"/>
    </row>
    <row r="168" spans="1:1" ht="18">
      <c r="A168" s="32"/>
    </row>
    <row r="169" spans="1:1" ht="18">
      <c r="A169" s="32"/>
    </row>
    <row r="170" spans="1:1" ht="18">
      <c r="A170" s="32"/>
    </row>
    <row r="171" spans="1:1" ht="18">
      <c r="A171" s="32"/>
    </row>
    <row r="172" spans="1:1" ht="18">
      <c r="A172" s="32"/>
    </row>
    <row r="173" spans="1:1" ht="18">
      <c r="A173" s="32"/>
    </row>
    <row r="174" spans="1:1" ht="18">
      <c r="A174" s="32"/>
    </row>
    <row r="175" spans="1:1" ht="18">
      <c r="A175" s="32"/>
    </row>
    <row r="176" spans="1:1" ht="18">
      <c r="A176" s="32"/>
    </row>
    <row r="177" spans="1:1" ht="18">
      <c r="A177" s="32"/>
    </row>
    <row r="178" spans="1:1" ht="18">
      <c r="A178" s="32"/>
    </row>
    <row r="179" spans="1:1" ht="18">
      <c r="A179" s="32"/>
    </row>
    <row r="180" spans="1:1" ht="18">
      <c r="A180" s="32"/>
    </row>
    <row r="181" spans="1:1" ht="18">
      <c r="A181" s="32"/>
    </row>
    <row r="182" spans="1:1" ht="18">
      <c r="A182" s="32"/>
    </row>
    <row r="183" spans="1:1" ht="18">
      <c r="A183" s="32"/>
    </row>
    <row r="184" spans="1:1" ht="18">
      <c r="A184" s="32"/>
    </row>
    <row r="185" spans="1:1" ht="18">
      <c r="A185" s="32"/>
    </row>
    <row r="186" spans="1:1" ht="18">
      <c r="A186" s="32"/>
    </row>
    <row r="187" spans="1:1" ht="18">
      <c r="A187" s="32"/>
    </row>
    <row r="188" spans="1:1" ht="18">
      <c r="A188" s="32"/>
    </row>
    <row r="189" spans="1:1" ht="18">
      <c r="A189" s="32"/>
    </row>
    <row r="190" spans="1:1" ht="18">
      <c r="A190" s="32"/>
    </row>
    <row r="191" spans="1:1" ht="18">
      <c r="A191" s="32"/>
    </row>
    <row r="192" spans="1:1" ht="18">
      <c r="A192" s="32"/>
    </row>
    <row r="193" spans="1:1" ht="18">
      <c r="A193" s="32"/>
    </row>
    <row r="194" spans="1:1" ht="18">
      <c r="A194" s="32"/>
    </row>
    <row r="195" spans="1:1" ht="18">
      <c r="A195" s="32"/>
    </row>
    <row r="196" spans="1:1" ht="18">
      <c r="A196" s="32"/>
    </row>
    <row r="197" spans="1:1" ht="18">
      <c r="A197" s="32"/>
    </row>
    <row r="198" spans="1:1" ht="18">
      <c r="A198" s="32"/>
    </row>
    <row r="199" spans="1:1" ht="18">
      <c r="A199" s="32"/>
    </row>
    <row r="200" spans="1:1" ht="18">
      <c r="A200" s="32"/>
    </row>
    <row r="201" spans="1:1" ht="18">
      <c r="A201" s="32"/>
    </row>
    <row r="202" spans="1:1" ht="18">
      <c r="A202" s="32"/>
    </row>
    <row r="203" spans="1:1" ht="18">
      <c r="A203" s="32"/>
    </row>
    <row r="204" spans="1:1" ht="18">
      <c r="A204" s="32"/>
    </row>
    <row r="205" spans="1:1" ht="18">
      <c r="A205" s="32"/>
    </row>
    <row r="206" spans="1:1" ht="18">
      <c r="A206" s="32"/>
    </row>
    <row r="207" spans="1:1" ht="18">
      <c r="A207" s="32"/>
    </row>
    <row r="208" spans="1:1" ht="18">
      <c r="A208" s="32"/>
    </row>
    <row r="209" spans="1:1" ht="18">
      <c r="A209" s="32"/>
    </row>
    <row r="210" spans="1:1" ht="18">
      <c r="A210" s="32"/>
    </row>
    <row r="211" spans="1:1" ht="18">
      <c r="A211" s="32"/>
    </row>
    <row r="212" spans="1:1" ht="18">
      <c r="A212" s="32"/>
    </row>
    <row r="213" spans="1:1" ht="18">
      <c r="A213" s="32"/>
    </row>
    <row r="214" spans="1:1" ht="18">
      <c r="A214" s="32"/>
    </row>
    <row r="215" spans="1:1" ht="18">
      <c r="A215" s="32"/>
    </row>
    <row r="216" spans="1:1" ht="18">
      <c r="A216" s="32"/>
    </row>
    <row r="217" spans="1:1" ht="18">
      <c r="A217" s="32"/>
    </row>
    <row r="218" spans="1:1" ht="18">
      <c r="A218" s="32"/>
    </row>
    <row r="219" spans="1:1" ht="18">
      <c r="A219" s="32"/>
    </row>
    <row r="220" spans="1:1" ht="18">
      <c r="A220" s="32"/>
    </row>
    <row r="221" spans="1:1" ht="18">
      <c r="A221" s="32"/>
    </row>
    <row r="222" spans="1:1" ht="18">
      <c r="A222" s="32"/>
    </row>
    <row r="223" spans="1:1" ht="18">
      <c r="A223" s="32"/>
    </row>
    <row r="224" spans="1:1" ht="18">
      <c r="A224" s="32"/>
    </row>
    <row r="225" spans="1:1" ht="18">
      <c r="A225" s="32"/>
    </row>
    <row r="226" spans="1:1" ht="18">
      <c r="A226" s="32"/>
    </row>
    <row r="227" spans="1:1" ht="18">
      <c r="A227" s="32"/>
    </row>
    <row r="228" spans="1:1" ht="18">
      <c r="A228" s="32"/>
    </row>
    <row r="229" spans="1:1" ht="18">
      <c r="A229" s="32"/>
    </row>
    <row r="230" spans="1:1" ht="18">
      <c r="A230" s="32"/>
    </row>
    <row r="231" spans="1:1" ht="18">
      <c r="A231" s="32"/>
    </row>
    <row r="232" spans="1:1" ht="18">
      <c r="A232" s="32"/>
    </row>
    <row r="233" spans="1:1" ht="18">
      <c r="A233" s="32"/>
    </row>
    <row r="234" spans="1:1" ht="18">
      <c r="A234" s="32"/>
    </row>
    <row r="235" spans="1:1" ht="18">
      <c r="A235" s="32"/>
    </row>
    <row r="236" spans="1:1" ht="18">
      <c r="A236" s="32"/>
    </row>
    <row r="237" spans="1:1" ht="18">
      <c r="A237" s="32"/>
    </row>
    <row r="238" spans="1:1" ht="18">
      <c r="A238" s="32"/>
    </row>
    <row r="239" spans="1:1" ht="18">
      <c r="A239" s="32"/>
    </row>
    <row r="240" spans="1:1" ht="18">
      <c r="A240" s="32"/>
    </row>
    <row r="241" spans="1:1" ht="18">
      <c r="A241" s="32"/>
    </row>
    <row r="242" spans="1:1" ht="18">
      <c r="A242" s="32"/>
    </row>
    <row r="243" spans="1:1" ht="18">
      <c r="A243" s="32"/>
    </row>
    <row r="244" spans="1:1" ht="18">
      <c r="A244" s="32"/>
    </row>
  </sheetData>
  <customSheetViews>
    <customSheetView guid="{BDEA0E8C-FE60-46CC-9D3B-D8EC707CDC49}" showRuler="0">
      <pageMargins left="0.75" right="0.75" top="1" bottom="1" header="0.5" footer="0.5"/>
      <headerFooter alignWithMargins="0">
        <oddHeader>&amp;A</oddHeader>
        <oddFooter>Page &amp;P</oddFooter>
      </headerFooter>
    </customSheetView>
    <customSheetView guid="{3AC12061-66A2-11D8-93C5-000102640D10}" showRuler="0">
      <pageMargins left="0.75" right="0.75" top="1" bottom="1" header="0.5" footer="0.5"/>
      <headerFooter alignWithMargins="0">
        <oddHeader>&amp;A</oddHeader>
        <oddFooter>Page &amp;P</oddFooter>
      </headerFooter>
    </customSheetView>
  </customSheetViews>
  <mergeCells count="7">
    <mergeCell ref="G2:H2"/>
    <mergeCell ref="G35:H35"/>
    <mergeCell ref="E11:F11"/>
    <mergeCell ref="A5:H5"/>
    <mergeCell ref="D8:H8"/>
    <mergeCell ref="A6:H6"/>
    <mergeCell ref="G11:H11"/>
  </mergeCells>
  <phoneticPr fontId="17" type="noConversion"/>
  <pageMargins left="0.76" right="0.17" top="0.3" bottom="0.27" header="0.2" footer="0.2"/>
  <pageSetup firstPageNumber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2" enableFormatConditionsCalculation="0">
    <tabColor indexed="33"/>
  </sheetPr>
  <dimension ref="A1:F157"/>
  <sheetViews>
    <sheetView workbookViewId="0">
      <selection activeCell="C6" sqref="C6"/>
    </sheetView>
  </sheetViews>
  <sheetFormatPr defaultRowHeight="13.5" customHeight="1"/>
  <cols>
    <col min="1" max="1" width="2.625" style="172" customWidth="1"/>
    <col min="2" max="2" width="91" style="143" customWidth="1"/>
    <col min="3" max="3" width="26.375" style="143" customWidth="1"/>
    <col min="4" max="4" width="14.625" style="143" customWidth="1"/>
    <col min="5" max="5" width="12.875" style="143" customWidth="1"/>
    <col min="6" max="6" width="13.5" style="143" customWidth="1"/>
    <col min="7" max="105" width="13.75" style="143" customWidth="1"/>
    <col min="106" max="16384" width="9" style="143"/>
  </cols>
  <sheetData>
    <row r="1" spans="1:6" ht="16.5" customHeight="1">
      <c r="A1" s="563" t="s">
        <v>446</v>
      </c>
      <c r="B1" s="364"/>
      <c r="C1" s="171"/>
      <c r="D1" s="171"/>
      <c r="E1" s="171"/>
      <c r="F1" s="171"/>
    </row>
    <row r="2" spans="1:6" ht="13.5" customHeight="1">
      <c r="A2" s="563" t="s">
        <v>295</v>
      </c>
      <c r="B2" s="364"/>
      <c r="C2" s="171"/>
      <c r="D2" s="171"/>
      <c r="E2" s="171"/>
      <c r="F2" s="171"/>
    </row>
    <row r="3" spans="1:6" ht="15.75" customHeight="1">
      <c r="A3" s="564" t="s">
        <v>447</v>
      </c>
      <c r="B3" s="364"/>
      <c r="C3" s="171"/>
      <c r="D3" s="171"/>
      <c r="E3" s="171"/>
      <c r="F3" s="171"/>
    </row>
    <row r="4" spans="1:6" ht="18" customHeight="1">
      <c r="A4" s="565"/>
      <c r="B4" s="566" t="s">
        <v>203</v>
      </c>
      <c r="C4" s="171"/>
      <c r="D4" s="171"/>
      <c r="E4" s="171"/>
      <c r="F4" s="171"/>
    </row>
    <row r="5" spans="1:6" ht="28.5" customHeight="1">
      <c r="A5" s="786" t="s">
        <v>448</v>
      </c>
      <c r="B5" s="787"/>
      <c r="C5" s="171"/>
      <c r="D5" s="171"/>
      <c r="E5" s="171"/>
      <c r="F5" s="171"/>
    </row>
    <row r="6" spans="1:6" ht="24.75" customHeight="1">
      <c r="A6" s="788" t="s">
        <v>859</v>
      </c>
      <c r="B6" s="789"/>
      <c r="C6" s="171"/>
      <c r="D6" s="171"/>
      <c r="E6" s="171"/>
      <c r="F6" s="171"/>
    </row>
    <row r="7" spans="1:6" ht="19.5" customHeight="1">
      <c r="A7" s="568" t="s">
        <v>116</v>
      </c>
      <c r="B7" s="569" t="s">
        <v>449</v>
      </c>
      <c r="C7" s="171"/>
      <c r="D7" s="171"/>
      <c r="E7" s="171"/>
      <c r="F7" s="171"/>
    </row>
    <row r="8" spans="1:6" ht="19.5" customHeight="1">
      <c r="A8" s="570">
        <v>1</v>
      </c>
      <c r="B8" s="571" t="s">
        <v>450</v>
      </c>
      <c r="C8" s="171"/>
      <c r="D8" s="171"/>
      <c r="E8" s="171"/>
      <c r="F8" s="171"/>
    </row>
    <row r="9" spans="1:6" ht="19.5" customHeight="1">
      <c r="A9" s="572"/>
      <c r="B9" s="571" t="s">
        <v>451</v>
      </c>
      <c r="C9" s="171"/>
      <c r="D9" s="171"/>
      <c r="E9" s="171"/>
      <c r="F9" s="171"/>
    </row>
    <row r="10" spans="1:6" ht="19.5" customHeight="1">
      <c r="A10" s="572"/>
      <c r="B10" s="571" t="s">
        <v>452</v>
      </c>
      <c r="C10" s="171"/>
      <c r="D10" s="171"/>
      <c r="E10" s="171"/>
      <c r="F10" s="171"/>
    </row>
    <row r="11" spans="1:6" ht="19.5" customHeight="1">
      <c r="A11" s="572"/>
      <c r="B11" s="571" t="s">
        <v>453</v>
      </c>
      <c r="C11" s="171"/>
      <c r="D11" s="171"/>
      <c r="E11" s="171"/>
      <c r="F11" s="171"/>
    </row>
    <row r="12" spans="1:6" ht="19.5" customHeight="1">
      <c r="A12" s="572"/>
      <c r="B12" s="571" t="s">
        <v>454</v>
      </c>
      <c r="C12" s="171"/>
      <c r="D12" s="171"/>
      <c r="E12" s="171"/>
      <c r="F12" s="171"/>
    </row>
    <row r="13" spans="1:6" ht="19.5" customHeight="1">
      <c r="A13" s="570">
        <v>2</v>
      </c>
      <c r="B13" s="571" t="s">
        <v>455</v>
      </c>
      <c r="C13" s="171"/>
      <c r="D13" s="171"/>
      <c r="E13" s="171"/>
      <c r="F13" s="171"/>
    </row>
    <row r="14" spans="1:6" ht="19.5" customHeight="1">
      <c r="A14" s="572"/>
      <c r="B14" s="571" t="s">
        <v>456</v>
      </c>
      <c r="C14" s="171"/>
      <c r="D14" s="171"/>
      <c r="E14" s="171"/>
      <c r="F14" s="171"/>
    </row>
    <row r="15" spans="1:6" ht="19.5" customHeight="1">
      <c r="A15" s="570">
        <v>3</v>
      </c>
      <c r="B15" s="571" t="s">
        <v>457</v>
      </c>
      <c r="C15" s="171"/>
      <c r="D15" s="171"/>
      <c r="E15" s="171"/>
      <c r="F15" s="171"/>
    </row>
    <row r="16" spans="1:6" ht="19.5" customHeight="1">
      <c r="A16" s="565"/>
      <c r="B16" s="571" t="s">
        <v>458</v>
      </c>
      <c r="C16" s="171"/>
      <c r="D16" s="171"/>
      <c r="E16" s="171"/>
      <c r="F16" s="171"/>
    </row>
    <row r="17" spans="1:6" ht="19.5" customHeight="1">
      <c r="A17" s="565"/>
      <c r="B17" s="571" t="s">
        <v>459</v>
      </c>
      <c r="C17" s="171"/>
      <c r="D17" s="171"/>
      <c r="E17" s="171"/>
      <c r="F17" s="171"/>
    </row>
    <row r="18" spans="1:6" ht="19.5" customHeight="1">
      <c r="A18" s="565"/>
      <c r="B18" s="571" t="s">
        <v>460</v>
      </c>
      <c r="C18" s="171"/>
      <c r="D18" s="171"/>
      <c r="E18" s="171"/>
      <c r="F18" s="171"/>
    </row>
    <row r="19" spans="1:6" ht="19.5" customHeight="1">
      <c r="A19" s="565"/>
      <c r="B19" s="571" t="s">
        <v>461</v>
      </c>
      <c r="C19" s="171"/>
      <c r="D19" s="171"/>
      <c r="E19" s="171"/>
      <c r="F19" s="171"/>
    </row>
    <row r="20" spans="1:6" ht="19.5" customHeight="1">
      <c r="A20" s="565"/>
      <c r="B20" s="571" t="s">
        <v>462</v>
      </c>
      <c r="C20" s="171"/>
      <c r="D20" s="171"/>
      <c r="E20" s="171"/>
      <c r="F20" s="171"/>
    </row>
    <row r="21" spans="1:6" ht="19.5" customHeight="1">
      <c r="A21" s="565"/>
      <c r="B21" s="571" t="s">
        <v>463</v>
      </c>
      <c r="C21" s="171"/>
      <c r="D21" s="171"/>
      <c r="E21" s="171"/>
      <c r="F21" s="171"/>
    </row>
    <row r="22" spans="1:6" ht="19.5" customHeight="1">
      <c r="A22" s="565"/>
      <c r="B22" s="571" t="s">
        <v>464</v>
      </c>
      <c r="C22" s="171"/>
      <c r="D22" s="171"/>
      <c r="E22" s="171"/>
      <c r="F22" s="171"/>
    </row>
    <row r="23" spans="1:6" ht="19.5" customHeight="1">
      <c r="A23" s="565"/>
      <c r="B23" s="571" t="s">
        <v>465</v>
      </c>
      <c r="C23" s="171"/>
      <c r="D23" s="171"/>
      <c r="E23" s="171"/>
      <c r="F23" s="171"/>
    </row>
    <row r="24" spans="1:6" ht="19.5" customHeight="1">
      <c r="A24" s="565"/>
      <c r="B24" s="571" t="s">
        <v>466</v>
      </c>
      <c r="C24" s="171"/>
      <c r="D24" s="171"/>
      <c r="E24" s="171"/>
      <c r="F24" s="171"/>
    </row>
    <row r="25" spans="1:6" ht="19.5" customHeight="1">
      <c r="A25" s="565"/>
      <c r="B25" s="571" t="s">
        <v>467</v>
      </c>
      <c r="C25" s="171"/>
      <c r="D25" s="171"/>
      <c r="E25" s="171"/>
      <c r="F25" s="171"/>
    </row>
    <row r="26" spans="1:6" ht="19.5" customHeight="1">
      <c r="A26" s="565"/>
      <c r="B26" s="571" t="s">
        <v>468</v>
      </c>
      <c r="C26" s="171"/>
      <c r="D26" s="171"/>
      <c r="E26" s="171"/>
      <c r="F26" s="171"/>
    </row>
    <row r="27" spans="1:6" ht="19.5" customHeight="1">
      <c r="A27" s="565"/>
      <c r="B27" s="571" t="s">
        <v>469</v>
      </c>
      <c r="C27" s="171"/>
      <c r="D27" s="171"/>
      <c r="E27" s="171"/>
      <c r="F27" s="171"/>
    </row>
    <row r="28" spans="1:6" ht="19.5" customHeight="1">
      <c r="A28" s="565"/>
      <c r="B28" s="571" t="s">
        <v>470</v>
      </c>
      <c r="C28" s="171"/>
      <c r="D28" s="171"/>
      <c r="E28" s="171"/>
      <c r="F28" s="171"/>
    </row>
    <row r="29" spans="1:6" ht="19.5" customHeight="1">
      <c r="A29" s="565"/>
      <c r="B29" s="571" t="s">
        <v>471</v>
      </c>
      <c r="C29" s="171"/>
      <c r="D29" s="171"/>
      <c r="E29" s="171"/>
      <c r="F29" s="171"/>
    </row>
    <row r="30" spans="1:6" ht="19.5" customHeight="1">
      <c r="A30" s="565"/>
      <c r="B30" s="571" t="s">
        <v>472</v>
      </c>
      <c r="C30" s="171"/>
      <c r="D30" s="171"/>
      <c r="E30" s="171"/>
      <c r="F30" s="171"/>
    </row>
    <row r="31" spans="1:6" ht="19.5" customHeight="1">
      <c r="A31" s="565"/>
      <c r="B31" s="571" t="s">
        <v>473</v>
      </c>
      <c r="C31" s="171"/>
      <c r="D31" s="171"/>
      <c r="E31" s="171"/>
      <c r="F31" s="171"/>
    </row>
    <row r="32" spans="1:6" ht="19.5" customHeight="1">
      <c r="A32" s="565"/>
      <c r="B32" s="571" t="s">
        <v>474</v>
      </c>
      <c r="C32" s="171"/>
      <c r="D32" s="171"/>
      <c r="E32" s="171"/>
      <c r="F32" s="171"/>
    </row>
    <row r="33" spans="1:6" ht="19.5" customHeight="1">
      <c r="A33" s="565"/>
      <c r="B33" s="571" t="s">
        <v>475</v>
      </c>
      <c r="C33" s="171"/>
      <c r="D33" s="171"/>
      <c r="E33" s="171"/>
      <c r="F33" s="171"/>
    </row>
    <row r="34" spans="1:6" ht="19.5" customHeight="1">
      <c r="A34" s="565"/>
      <c r="B34" s="571" t="s">
        <v>476</v>
      </c>
      <c r="C34" s="171"/>
      <c r="D34" s="171"/>
      <c r="E34" s="171"/>
      <c r="F34" s="171"/>
    </row>
    <row r="35" spans="1:6" ht="19.5" customHeight="1">
      <c r="A35" s="565"/>
      <c r="B35" s="571" t="s">
        <v>477</v>
      </c>
      <c r="C35" s="171"/>
      <c r="D35" s="171"/>
      <c r="E35" s="171"/>
      <c r="F35" s="171"/>
    </row>
    <row r="36" spans="1:6" ht="19.5" customHeight="1">
      <c r="A36" s="565"/>
      <c r="B36" s="571" t="s">
        <v>478</v>
      </c>
      <c r="C36" s="171"/>
      <c r="D36" s="171"/>
      <c r="E36" s="171"/>
      <c r="F36" s="171"/>
    </row>
    <row r="37" spans="1:6" ht="19.5" customHeight="1">
      <c r="A37" s="565"/>
      <c r="B37" s="571" t="s">
        <v>479</v>
      </c>
      <c r="C37" s="171"/>
      <c r="D37" s="171"/>
      <c r="E37" s="171"/>
      <c r="F37" s="171"/>
    </row>
    <row r="38" spans="1:6" ht="19.5" customHeight="1">
      <c r="A38" s="565"/>
      <c r="B38" s="571" t="s">
        <v>480</v>
      </c>
      <c r="C38" s="171"/>
      <c r="D38" s="171"/>
      <c r="E38" s="171"/>
      <c r="F38" s="171"/>
    </row>
    <row r="39" spans="1:6" ht="19.5" customHeight="1">
      <c r="A39" s="565"/>
      <c r="B39" s="571" t="s">
        <v>481</v>
      </c>
      <c r="C39" s="171"/>
      <c r="D39" s="171"/>
      <c r="E39" s="171"/>
      <c r="F39" s="171"/>
    </row>
    <row r="40" spans="1:6" ht="19.5" customHeight="1">
      <c r="A40" s="565"/>
      <c r="B40" s="571" t="s">
        <v>482</v>
      </c>
      <c r="C40" s="171"/>
      <c r="D40" s="171"/>
      <c r="E40" s="171"/>
      <c r="F40" s="171"/>
    </row>
    <row r="41" spans="1:6" ht="19.5" customHeight="1">
      <c r="A41" s="570">
        <v>4</v>
      </c>
      <c r="B41" s="571" t="s">
        <v>483</v>
      </c>
      <c r="C41" s="171"/>
      <c r="D41" s="171"/>
      <c r="E41" s="171"/>
      <c r="F41" s="171"/>
    </row>
    <row r="42" spans="1:6" ht="19.5" customHeight="1">
      <c r="A42" s="565"/>
      <c r="B42" s="571" t="s">
        <v>865</v>
      </c>
      <c r="C42" s="171"/>
      <c r="D42" s="171"/>
      <c r="E42" s="171"/>
      <c r="F42" s="171"/>
    </row>
    <row r="43" spans="1:6" ht="19.5" customHeight="1">
      <c r="A43" s="565"/>
      <c r="B43" s="571" t="s">
        <v>866</v>
      </c>
      <c r="C43" s="171"/>
      <c r="D43" s="171"/>
      <c r="E43" s="171"/>
      <c r="F43" s="171"/>
    </row>
    <row r="44" spans="1:6" ht="19.5" customHeight="1">
      <c r="A44" s="565"/>
      <c r="B44" s="571" t="s">
        <v>867</v>
      </c>
      <c r="C44" s="171"/>
      <c r="D44" s="171"/>
      <c r="E44" s="171"/>
      <c r="F44" s="171"/>
    </row>
    <row r="45" spans="1:6" ht="19.5" customHeight="1">
      <c r="A45" s="565"/>
      <c r="B45" s="571" t="s">
        <v>868</v>
      </c>
      <c r="C45" s="171">
        <f>138728411000/2877/9</f>
        <v>5357757.3475456685</v>
      </c>
      <c r="D45" s="171"/>
      <c r="E45" s="171"/>
      <c r="F45" s="171"/>
    </row>
    <row r="46" spans="1:6" ht="19.5" customHeight="1">
      <c r="A46" s="568" t="s">
        <v>245</v>
      </c>
      <c r="B46" s="569" t="s">
        <v>484</v>
      </c>
      <c r="C46" s="171">
        <f>191671378000/2613/12</f>
        <v>6112749.6491899481</v>
      </c>
      <c r="D46" s="171"/>
      <c r="E46" s="171"/>
      <c r="F46" s="171"/>
    </row>
    <row r="47" spans="1:6" ht="19.5" customHeight="1">
      <c r="A47" s="573">
        <v>1</v>
      </c>
      <c r="B47" s="571" t="s">
        <v>869</v>
      </c>
      <c r="C47" s="171"/>
      <c r="D47" s="171"/>
      <c r="E47" s="171"/>
      <c r="F47" s="171"/>
    </row>
    <row r="48" spans="1:6" ht="19.5" customHeight="1">
      <c r="A48" s="573">
        <v>2</v>
      </c>
      <c r="B48" s="571" t="s">
        <v>485</v>
      </c>
      <c r="C48" s="171"/>
      <c r="D48" s="171"/>
      <c r="E48" s="171"/>
      <c r="F48" s="171"/>
    </row>
    <row r="49" spans="1:6" ht="19.5" customHeight="1">
      <c r="A49" s="568" t="s">
        <v>48</v>
      </c>
      <c r="B49" s="569" t="s">
        <v>486</v>
      </c>
      <c r="C49" s="171"/>
      <c r="D49" s="171"/>
      <c r="E49" s="171"/>
      <c r="F49" s="171"/>
    </row>
    <row r="50" spans="1:6" ht="19.5" customHeight="1">
      <c r="A50" s="573">
        <v>1</v>
      </c>
      <c r="B50" s="571" t="s">
        <v>487</v>
      </c>
      <c r="C50" s="171"/>
      <c r="D50" s="171"/>
      <c r="E50" s="171"/>
      <c r="F50" s="171"/>
    </row>
    <row r="51" spans="1:6" ht="19.5" customHeight="1">
      <c r="A51" s="573"/>
      <c r="B51" s="571" t="s">
        <v>488</v>
      </c>
      <c r="C51" s="171"/>
      <c r="D51" s="171"/>
      <c r="E51" s="171"/>
      <c r="F51" s="171"/>
    </row>
    <row r="52" spans="1:6" ht="19.5" customHeight="1">
      <c r="A52" s="573"/>
      <c r="B52" s="571" t="s">
        <v>489</v>
      </c>
      <c r="C52" s="171"/>
      <c r="D52" s="171"/>
      <c r="E52" s="171"/>
      <c r="F52" s="171"/>
    </row>
    <row r="53" spans="1:6" ht="19.5" customHeight="1">
      <c r="A53" s="573">
        <v>2</v>
      </c>
      <c r="B53" s="571" t="s">
        <v>490</v>
      </c>
      <c r="C53" s="171"/>
      <c r="D53" s="171"/>
      <c r="E53" s="171"/>
      <c r="F53" s="171"/>
    </row>
    <row r="54" spans="1:6" ht="19.5" customHeight="1">
      <c r="A54" s="573"/>
      <c r="B54" s="571" t="s">
        <v>491</v>
      </c>
      <c r="C54" s="171"/>
      <c r="D54" s="171"/>
      <c r="E54" s="171"/>
      <c r="F54" s="171"/>
    </row>
    <row r="55" spans="1:6" ht="19.5" customHeight="1">
      <c r="A55" s="573"/>
      <c r="B55" s="571" t="s">
        <v>492</v>
      </c>
      <c r="C55" s="171"/>
      <c r="D55" s="171"/>
      <c r="E55" s="171"/>
      <c r="F55" s="171"/>
    </row>
    <row r="56" spans="1:6" ht="19.5" customHeight="1">
      <c r="A56" s="573"/>
      <c r="B56" s="571" t="s">
        <v>493</v>
      </c>
      <c r="C56" s="171"/>
      <c r="D56" s="171"/>
      <c r="E56" s="171"/>
      <c r="F56" s="171"/>
    </row>
    <row r="57" spans="1:6" ht="19.5" customHeight="1">
      <c r="A57" s="573">
        <v>3</v>
      </c>
      <c r="B57" s="571" t="s">
        <v>494</v>
      </c>
      <c r="C57" s="171"/>
      <c r="D57" s="171"/>
      <c r="E57" s="171"/>
      <c r="F57" s="171"/>
    </row>
    <row r="58" spans="1:6" ht="19.5" customHeight="1">
      <c r="A58" s="565"/>
      <c r="B58" s="571" t="s">
        <v>495</v>
      </c>
      <c r="C58" s="171"/>
      <c r="D58" s="171"/>
      <c r="E58" s="171"/>
      <c r="F58" s="171"/>
    </row>
    <row r="59" spans="1:6" ht="19.5" customHeight="1">
      <c r="A59" s="568" t="s">
        <v>130</v>
      </c>
      <c r="B59" s="569" t="s">
        <v>496</v>
      </c>
      <c r="C59" s="171"/>
      <c r="D59" s="171"/>
      <c r="E59" s="171"/>
      <c r="F59" s="171"/>
    </row>
    <row r="60" spans="1:6" ht="19.5" customHeight="1">
      <c r="A60" s="574">
        <v>1</v>
      </c>
      <c r="B60" s="575" t="s">
        <v>497</v>
      </c>
      <c r="C60" s="171"/>
      <c r="D60" s="171"/>
      <c r="E60" s="171"/>
      <c r="F60" s="171"/>
    </row>
    <row r="61" spans="1:6" ht="19.5" customHeight="1">
      <c r="A61" s="574"/>
      <c r="B61" s="571" t="s">
        <v>498</v>
      </c>
      <c r="C61" s="171"/>
      <c r="D61" s="171"/>
      <c r="E61" s="171"/>
      <c r="F61" s="171"/>
    </row>
    <row r="62" spans="1:6" ht="19.5" customHeight="1">
      <c r="A62" s="574"/>
      <c r="B62" s="571" t="s">
        <v>499</v>
      </c>
      <c r="C62" s="171"/>
      <c r="D62" s="171"/>
      <c r="E62" s="171"/>
      <c r="F62" s="171"/>
    </row>
    <row r="63" spans="1:6" ht="19.5" customHeight="1">
      <c r="A63" s="574"/>
      <c r="B63" s="571" t="s">
        <v>500</v>
      </c>
      <c r="C63" s="171"/>
      <c r="D63" s="171"/>
      <c r="E63" s="171"/>
      <c r="F63" s="171"/>
    </row>
    <row r="64" spans="1:6" ht="19.5" customHeight="1">
      <c r="A64" s="574"/>
      <c r="B64" s="571" t="s">
        <v>501</v>
      </c>
      <c r="C64" s="171"/>
      <c r="D64" s="171"/>
      <c r="E64" s="171"/>
      <c r="F64" s="171"/>
    </row>
    <row r="65" spans="1:6" ht="19.5" customHeight="1">
      <c r="A65" s="574"/>
      <c r="B65" s="571" t="s">
        <v>502</v>
      </c>
      <c r="C65" s="171"/>
      <c r="D65" s="171"/>
      <c r="E65" s="171"/>
      <c r="F65" s="171"/>
    </row>
    <row r="66" spans="1:6" ht="19.5" customHeight="1">
      <c r="A66" s="574"/>
      <c r="B66" s="571" t="s">
        <v>503</v>
      </c>
      <c r="C66" s="171"/>
      <c r="D66" s="171"/>
      <c r="E66" s="171"/>
      <c r="F66" s="171"/>
    </row>
    <row r="67" spans="1:6" ht="19.5" customHeight="1">
      <c r="A67" s="574"/>
      <c r="B67" s="571" t="s">
        <v>504</v>
      </c>
      <c r="C67" s="171"/>
      <c r="D67" s="171"/>
      <c r="E67" s="171"/>
      <c r="F67" s="171"/>
    </row>
    <row r="68" spans="1:6" ht="19.5" customHeight="1">
      <c r="A68" s="574">
        <v>2</v>
      </c>
      <c r="B68" s="575" t="s">
        <v>505</v>
      </c>
      <c r="C68" s="171"/>
      <c r="D68" s="171"/>
      <c r="E68" s="171"/>
      <c r="F68" s="171"/>
    </row>
    <row r="69" spans="1:6" ht="19.5" customHeight="1">
      <c r="A69" s="574"/>
      <c r="B69" s="571" t="s">
        <v>506</v>
      </c>
      <c r="C69" s="171"/>
      <c r="D69" s="171"/>
      <c r="E69" s="171"/>
      <c r="F69" s="171"/>
    </row>
    <row r="70" spans="1:6" ht="19.5" customHeight="1">
      <c r="A70" s="574"/>
      <c r="B70" s="571" t="s">
        <v>507</v>
      </c>
      <c r="C70" s="171"/>
      <c r="D70" s="171"/>
      <c r="E70" s="171"/>
      <c r="F70" s="171"/>
    </row>
    <row r="71" spans="1:6" ht="19.5" customHeight="1">
      <c r="A71" s="574"/>
      <c r="B71" s="571" t="s">
        <v>508</v>
      </c>
      <c r="C71" s="171"/>
      <c r="D71" s="171"/>
      <c r="E71" s="171"/>
      <c r="F71" s="171"/>
    </row>
    <row r="72" spans="1:6" ht="19.5" customHeight="1">
      <c r="A72" s="574"/>
      <c r="B72" s="571" t="s">
        <v>509</v>
      </c>
      <c r="C72" s="171"/>
      <c r="D72" s="171"/>
      <c r="E72" s="171"/>
      <c r="F72" s="171"/>
    </row>
    <row r="73" spans="1:6" ht="19.5" customHeight="1">
      <c r="A73" s="574"/>
      <c r="B73" s="571" t="s">
        <v>510</v>
      </c>
      <c r="C73" s="171"/>
      <c r="D73" s="171"/>
      <c r="E73" s="171"/>
      <c r="F73" s="171"/>
    </row>
    <row r="74" spans="1:6" ht="19.5" customHeight="1">
      <c r="A74" s="574"/>
      <c r="B74" s="571" t="s">
        <v>870</v>
      </c>
      <c r="C74" s="171"/>
      <c r="D74" s="171"/>
      <c r="E74" s="171"/>
      <c r="F74" s="171"/>
    </row>
    <row r="75" spans="1:6" ht="19.5" customHeight="1">
      <c r="A75" s="574"/>
      <c r="B75" s="571" t="s">
        <v>511</v>
      </c>
      <c r="C75" s="171"/>
      <c r="D75" s="171"/>
      <c r="E75" s="171"/>
      <c r="F75" s="171"/>
    </row>
    <row r="76" spans="1:6" ht="19.5" customHeight="1">
      <c r="A76" s="574"/>
      <c r="B76" s="571" t="s">
        <v>512</v>
      </c>
      <c r="C76" s="171"/>
      <c r="D76" s="171"/>
      <c r="E76" s="171"/>
      <c r="F76" s="171"/>
    </row>
    <row r="77" spans="1:6" ht="19.5" customHeight="1">
      <c r="A77" s="574"/>
      <c r="B77" s="571" t="s">
        <v>513</v>
      </c>
      <c r="C77" s="171"/>
      <c r="D77" s="171"/>
      <c r="E77" s="171"/>
      <c r="F77" s="171"/>
    </row>
    <row r="78" spans="1:6" ht="19.5" customHeight="1">
      <c r="A78" s="574">
        <v>3</v>
      </c>
      <c r="B78" s="575" t="s">
        <v>514</v>
      </c>
      <c r="C78" s="171"/>
      <c r="D78" s="171"/>
      <c r="E78" s="171"/>
      <c r="F78" s="171"/>
    </row>
    <row r="79" spans="1:6" ht="19.5" customHeight="1">
      <c r="A79" s="574"/>
      <c r="B79" s="571" t="s">
        <v>515</v>
      </c>
      <c r="C79" s="171"/>
      <c r="D79" s="171"/>
      <c r="E79" s="171"/>
      <c r="F79" s="171"/>
    </row>
    <row r="80" spans="1:6" ht="19.5" customHeight="1">
      <c r="A80" s="574"/>
      <c r="B80" s="571" t="s">
        <v>516</v>
      </c>
      <c r="C80" s="171"/>
      <c r="D80" s="171"/>
      <c r="E80" s="171"/>
      <c r="F80" s="171"/>
    </row>
    <row r="81" spans="1:6" ht="19.5" customHeight="1">
      <c r="A81" s="574"/>
      <c r="B81" s="571" t="s">
        <v>517</v>
      </c>
      <c r="C81" s="171"/>
      <c r="D81" s="171"/>
      <c r="E81" s="171"/>
      <c r="F81" s="171"/>
    </row>
    <row r="82" spans="1:6" ht="19.5" customHeight="1">
      <c r="A82" s="574"/>
      <c r="B82" s="571" t="s">
        <v>518</v>
      </c>
      <c r="C82" s="171"/>
      <c r="D82" s="171"/>
      <c r="E82" s="171"/>
      <c r="F82" s="171"/>
    </row>
    <row r="83" spans="1:6" ht="19.5" customHeight="1">
      <c r="A83" s="574"/>
      <c r="B83" s="571" t="s">
        <v>519</v>
      </c>
      <c r="C83" s="171"/>
      <c r="D83" s="171"/>
      <c r="E83" s="171"/>
      <c r="F83" s="171"/>
    </row>
    <row r="84" spans="1:6" ht="19.5" customHeight="1">
      <c r="A84" s="574"/>
      <c r="B84" s="571" t="s">
        <v>520</v>
      </c>
      <c r="C84" s="171"/>
      <c r="D84" s="171"/>
      <c r="E84" s="171"/>
      <c r="F84" s="171"/>
    </row>
    <row r="85" spans="1:6" ht="19.5" customHeight="1">
      <c r="A85" s="574"/>
      <c r="B85" s="571" t="s">
        <v>521</v>
      </c>
      <c r="C85" s="171"/>
      <c r="D85" s="171"/>
      <c r="E85" s="171"/>
      <c r="F85" s="171"/>
    </row>
    <row r="86" spans="1:6" ht="19.5" customHeight="1">
      <c r="A86" s="574"/>
      <c r="B86" s="571" t="s">
        <v>522</v>
      </c>
      <c r="C86" s="171"/>
      <c r="D86" s="171"/>
      <c r="E86" s="171"/>
      <c r="F86" s="171"/>
    </row>
    <row r="87" spans="1:6" ht="19.5" customHeight="1">
      <c r="A87" s="574"/>
      <c r="B87" s="571" t="s">
        <v>523</v>
      </c>
      <c r="C87" s="171"/>
      <c r="D87" s="171"/>
      <c r="E87" s="171"/>
      <c r="F87" s="171"/>
    </row>
    <row r="88" spans="1:6" ht="19.5" customHeight="1">
      <c r="A88" s="574"/>
      <c r="B88" s="571" t="s">
        <v>524</v>
      </c>
      <c r="C88" s="171"/>
      <c r="D88" s="171"/>
      <c r="E88" s="171"/>
      <c r="F88" s="171"/>
    </row>
    <row r="89" spans="1:6" ht="19.5" customHeight="1">
      <c r="A89" s="574"/>
      <c r="B89" s="571" t="s">
        <v>525</v>
      </c>
      <c r="C89" s="171"/>
      <c r="D89" s="171"/>
      <c r="E89" s="171"/>
      <c r="F89" s="171"/>
    </row>
    <row r="90" spans="1:6" ht="19.5" customHeight="1">
      <c r="A90" s="574">
        <v>4</v>
      </c>
      <c r="B90" s="575" t="s">
        <v>526</v>
      </c>
      <c r="C90" s="171"/>
      <c r="D90" s="171"/>
      <c r="E90" s="171"/>
      <c r="F90" s="171"/>
    </row>
    <row r="91" spans="1:6" ht="19.5" customHeight="1">
      <c r="A91" s="574"/>
      <c r="B91" s="571" t="s">
        <v>527</v>
      </c>
      <c r="C91" s="171"/>
      <c r="D91" s="171"/>
      <c r="E91" s="171"/>
      <c r="F91" s="171"/>
    </row>
    <row r="92" spans="1:6" ht="19.5" customHeight="1">
      <c r="A92" s="574"/>
      <c r="B92" s="571" t="s">
        <v>528</v>
      </c>
      <c r="C92" s="171"/>
      <c r="D92" s="171"/>
      <c r="E92" s="171"/>
      <c r="F92" s="171"/>
    </row>
    <row r="93" spans="1:6" ht="19.5" customHeight="1">
      <c r="A93" s="574"/>
      <c r="B93" s="571" t="s">
        <v>529</v>
      </c>
      <c r="C93" s="171"/>
      <c r="D93" s="171"/>
      <c r="E93" s="171"/>
      <c r="F93" s="171"/>
    </row>
    <row r="94" spans="1:6" ht="19.5" customHeight="1">
      <c r="A94" s="574"/>
      <c r="B94" s="571" t="s">
        <v>530</v>
      </c>
      <c r="C94" s="171"/>
      <c r="D94" s="171"/>
      <c r="E94" s="171"/>
      <c r="F94" s="171"/>
    </row>
    <row r="95" spans="1:6" ht="19.5" customHeight="1">
      <c r="A95" s="574"/>
      <c r="B95" s="571" t="s">
        <v>531</v>
      </c>
      <c r="C95" s="171"/>
      <c r="D95" s="171"/>
      <c r="E95" s="171"/>
      <c r="F95" s="171"/>
    </row>
    <row r="96" spans="1:6" ht="19.5" customHeight="1">
      <c r="A96" s="574"/>
      <c r="B96" s="571" t="s">
        <v>532</v>
      </c>
      <c r="C96" s="171"/>
      <c r="D96" s="171"/>
      <c r="E96" s="171"/>
      <c r="F96" s="171"/>
    </row>
    <row r="97" spans="1:6" ht="19.5" customHeight="1">
      <c r="A97" s="574"/>
      <c r="B97" s="571" t="s">
        <v>533</v>
      </c>
      <c r="C97" s="171"/>
      <c r="D97" s="171"/>
      <c r="E97" s="171"/>
      <c r="F97" s="171"/>
    </row>
    <row r="98" spans="1:6" ht="19.5" customHeight="1">
      <c r="A98" s="574"/>
      <c r="B98" s="571" t="s">
        <v>534</v>
      </c>
      <c r="C98" s="171"/>
      <c r="D98" s="171"/>
      <c r="E98" s="171"/>
      <c r="F98" s="171"/>
    </row>
    <row r="99" spans="1:6" ht="19.5" customHeight="1">
      <c r="A99" s="574">
        <v>5</v>
      </c>
      <c r="B99" s="575" t="s">
        <v>535</v>
      </c>
      <c r="C99" s="171"/>
      <c r="D99" s="171"/>
      <c r="E99" s="171"/>
      <c r="F99" s="171"/>
    </row>
    <row r="100" spans="1:6" ht="19.5" customHeight="1">
      <c r="A100" s="574"/>
      <c r="B100" s="571" t="s">
        <v>536</v>
      </c>
      <c r="C100" s="171"/>
      <c r="D100" s="171"/>
      <c r="E100" s="171"/>
      <c r="F100" s="171"/>
    </row>
    <row r="101" spans="1:6" ht="19.5" customHeight="1">
      <c r="A101" s="574"/>
      <c r="B101" s="571" t="s">
        <v>537</v>
      </c>
      <c r="C101" s="171"/>
      <c r="D101" s="171"/>
      <c r="E101" s="171"/>
      <c r="F101" s="171"/>
    </row>
    <row r="102" spans="1:6" ht="19.5" customHeight="1">
      <c r="A102" s="574"/>
      <c r="B102" s="571" t="s">
        <v>538</v>
      </c>
      <c r="C102" s="171"/>
      <c r="D102" s="171"/>
      <c r="E102" s="171"/>
      <c r="F102" s="171"/>
    </row>
    <row r="103" spans="1:6" ht="19.5" customHeight="1">
      <c r="A103" s="574">
        <v>6</v>
      </c>
      <c r="B103" s="575" t="s">
        <v>539</v>
      </c>
      <c r="C103" s="171"/>
      <c r="D103" s="171"/>
      <c r="E103" s="171"/>
      <c r="F103" s="171"/>
    </row>
    <row r="104" spans="1:6" ht="19.5" customHeight="1">
      <c r="A104" s="574"/>
      <c r="B104" s="571" t="s">
        <v>540</v>
      </c>
      <c r="C104" s="171"/>
      <c r="D104" s="171"/>
      <c r="E104" s="171"/>
      <c r="F104" s="171"/>
    </row>
    <row r="105" spans="1:6" ht="19.5" customHeight="1">
      <c r="A105" s="574"/>
      <c r="B105" s="571" t="s">
        <v>541</v>
      </c>
      <c r="C105" s="171"/>
      <c r="D105" s="171"/>
      <c r="E105" s="171"/>
      <c r="F105" s="171"/>
    </row>
    <row r="106" spans="1:6" ht="19.5" customHeight="1">
      <c r="A106" s="574">
        <v>7</v>
      </c>
      <c r="B106" s="575" t="s">
        <v>542</v>
      </c>
      <c r="C106" s="171"/>
      <c r="D106" s="171"/>
      <c r="E106" s="171"/>
      <c r="F106" s="171"/>
    </row>
    <row r="107" spans="1:6" ht="19.5" customHeight="1">
      <c r="A107" s="574"/>
      <c r="B107" s="571" t="s">
        <v>543</v>
      </c>
      <c r="C107" s="171"/>
      <c r="D107" s="171"/>
      <c r="E107" s="171"/>
      <c r="F107" s="171"/>
    </row>
    <row r="108" spans="1:6" ht="19.5" customHeight="1">
      <c r="A108" s="574"/>
      <c r="B108" s="571" t="s">
        <v>544</v>
      </c>
      <c r="C108" s="171"/>
      <c r="D108" s="171"/>
      <c r="E108" s="171"/>
      <c r="F108" s="171"/>
    </row>
    <row r="109" spans="1:6" ht="19.5" customHeight="1">
      <c r="A109" s="574"/>
      <c r="B109" s="571" t="s">
        <v>545</v>
      </c>
      <c r="C109" s="171"/>
      <c r="D109" s="171"/>
      <c r="E109" s="171"/>
      <c r="F109" s="171"/>
    </row>
    <row r="110" spans="1:6" ht="19.5" customHeight="1">
      <c r="A110" s="574"/>
      <c r="B110" s="571" t="s">
        <v>546</v>
      </c>
      <c r="C110" s="171"/>
      <c r="D110" s="171"/>
      <c r="E110" s="171"/>
      <c r="F110" s="171"/>
    </row>
    <row r="111" spans="1:6" ht="19.5" customHeight="1">
      <c r="A111" s="574">
        <v>8</v>
      </c>
      <c r="B111" s="575" t="s">
        <v>547</v>
      </c>
      <c r="C111" s="171"/>
      <c r="D111" s="171"/>
      <c r="E111" s="171"/>
      <c r="F111" s="171"/>
    </row>
    <row r="112" spans="1:6" ht="19.5" customHeight="1">
      <c r="A112" s="574"/>
      <c r="B112" s="571" t="s">
        <v>548</v>
      </c>
      <c r="C112" s="171"/>
      <c r="D112" s="171"/>
      <c r="E112" s="171"/>
      <c r="F112" s="171"/>
    </row>
    <row r="113" spans="1:6" ht="19.5" customHeight="1">
      <c r="A113" s="574"/>
      <c r="B113" s="571" t="s">
        <v>549</v>
      </c>
      <c r="C113" s="141"/>
      <c r="D113" s="141"/>
      <c r="E113" s="141"/>
      <c r="F113" s="141"/>
    </row>
    <row r="114" spans="1:6" ht="19.5" customHeight="1">
      <c r="A114" s="574"/>
      <c r="B114" s="571" t="s">
        <v>550</v>
      </c>
      <c r="C114" s="141"/>
      <c r="D114" s="141"/>
      <c r="E114" s="141"/>
      <c r="F114" s="141"/>
    </row>
    <row r="115" spans="1:6" ht="19.5" customHeight="1">
      <c r="A115" s="576">
        <v>9</v>
      </c>
      <c r="B115" s="575" t="s">
        <v>551</v>
      </c>
      <c r="C115" s="141"/>
      <c r="D115" s="141"/>
      <c r="E115" s="141"/>
      <c r="F115" s="141"/>
    </row>
    <row r="116" spans="1:6" ht="19.5" customHeight="1">
      <c r="A116" s="576"/>
      <c r="B116" s="571" t="s">
        <v>552</v>
      </c>
      <c r="C116" s="141"/>
      <c r="D116" s="141"/>
      <c r="E116" s="141"/>
      <c r="F116" s="141"/>
    </row>
    <row r="117" spans="1:6" ht="19.5" customHeight="1">
      <c r="A117" s="576"/>
      <c r="B117" s="571" t="s">
        <v>553</v>
      </c>
      <c r="C117" s="141"/>
      <c r="D117" s="141"/>
      <c r="E117" s="141"/>
      <c r="F117" s="141"/>
    </row>
    <row r="118" spans="1:6" ht="19.5" customHeight="1">
      <c r="A118" s="576"/>
      <c r="B118" s="571" t="s">
        <v>554</v>
      </c>
      <c r="C118" s="141"/>
      <c r="D118" s="141"/>
      <c r="E118" s="141"/>
      <c r="F118" s="141"/>
    </row>
    <row r="119" spans="1:6" ht="19.5" customHeight="1">
      <c r="A119" s="576"/>
      <c r="B119" s="571" t="s">
        <v>555</v>
      </c>
      <c r="C119" s="141"/>
      <c r="D119" s="141"/>
      <c r="E119" s="141"/>
      <c r="F119" s="141"/>
    </row>
    <row r="120" spans="1:6" ht="19.5" customHeight="1">
      <c r="A120" s="576"/>
      <c r="B120" s="571" t="s">
        <v>556</v>
      </c>
      <c r="C120" s="141"/>
      <c r="D120" s="141"/>
      <c r="E120" s="141"/>
      <c r="F120" s="141"/>
    </row>
    <row r="121" spans="1:6" ht="19.5" customHeight="1">
      <c r="A121" s="576"/>
      <c r="B121" s="571" t="s">
        <v>557</v>
      </c>
      <c r="C121" s="141"/>
      <c r="D121" s="141"/>
      <c r="E121" s="141"/>
      <c r="F121" s="141"/>
    </row>
    <row r="122" spans="1:6" ht="19.5" customHeight="1">
      <c r="A122" s="576"/>
      <c r="B122" s="571" t="s">
        <v>558</v>
      </c>
      <c r="C122" s="141"/>
      <c r="D122" s="141"/>
      <c r="E122" s="141"/>
      <c r="F122" s="141"/>
    </row>
    <row r="123" spans="1:6" ht="19.5" customHeight="1">
      <c r="A123" s="576"/>
      <c r="B123" s="571" t="s">
        <v>559</v>
      </c>
      <c r="C123" s="141"/>
      <c r="D123" s="141"/>
      <c r="E123" s="141"/>
      <c r="F123" s="141"/>
    </row>
    <row r="124" spans="1:6" ht="19.5" customHeight="1">
      <c r="A124" s="576">
        <v>10</v>
      </c>
      <c r="B124" s="575" t="s">
        <v>560</v>
      </c>
      <c r="C124" s="141"/>
      <c r="D124" s="141"/>
      <c r="E124" s="141"/>
      <c r="F124" s="141"/>
    </row>
    <row r="125" spans="1:6" ht="19.5" customHeight="1">
      <c r="A125" s="576"/>
      <c r="B125" s="571" t="s">
        <v>561</v>
      </c>
      <c r="C125" s="141"/>
      <c r="D125" s="141"/>
      <c r="E125" s="141"/>
      <c r="F125" s="141"/>
    </row>
    <row r="126" spans="1:6" ht="19.5" customHeight="1">
      <c r="A126" s="576"/>
      <c r="B126" s="571" t="s">
        <v>562</v>
      </c>
      <c r="C126" s="141"/>
      <c r="D126" s="141"/>
      <c r="E126" s="141"/>
      <c r="F126" s="141"/>
    </row>
    <row r="127" spans="1:6" ht="19.5" customHeight="1">
      <c r="A127" s="576"/>
      <c r="B127" s="571" t="s">
        <v>563</v>
      </c>
      <c r="C127" s="141"/>
      <c r="D127" s="141"/>
      <c r="E127" s="141"/>
      <c r="F127" s="141"/>
    </row>
    <row r="128" spans="1:6" ht="19.5" customHeight="1">
      <c r="A128" s="576"/>
      <c r="B128" s="571" t="s">
        <v>564</v>
      </c>
      <c r="C128" s="141"/>
      <c r="D128" s="141"/>
      <c r="E128" s="141"/>
      <c r="F128" s="141"/>
    </row>
    <row r="129" spans="1:2" ht="19.5" customHeight="1">
      <c r="A129" s="576"/>
      <c r="B129" s="571" t="s">
        <v>565</v>
      </c>
    </row>
    <row r="130" spans="1:2" ht="19.5" customHeight="1">
      <c r="A130" s="576"/>
      <c r="B130" s="571" t="s">
        <v>566</v>
      </c>
    </row>
    <row r="131" spans="1:2" ht="19.5" customHeight="1">
      <c r="A131" s="576">
        <v>11</v>
      </c>
      <c r="B131" s="575" t="s">
        <v>567</v>
      </c>
    </row>
    <row r="132" spans="1:2" ht="19.5" customHeight="1">
      <c r="A132" s="576"/>
      <c r="B132" s="571" t="s">
        <v>568</v>
      </c>
    </row>
    <row r="133" spans="1:2" ht="19.5" customHeight="1">
      <c r="A133" s="576"/>
      <c r="B133" s="571" t="s">
        <v>569</v>
      </c>
    </row>
    <row r="134" spans="1:2" ht="19.5" customHeight="1">
      <c r="A134" s="576"/>
      <c r="B134" s="571" t="s">
        <v>570</v>
      </c>
    </row>
    <row r="135" spans="1:2" ht="19.5" customHeight="1">
      <c r="A135" s="576"/>
      <c r="B135" s="571" t="s">
        <v>571</v>
      </c>
    </row>
    <row r="136" spans="1:2" ht="19.5" customHeight="1">
      <c r="A136" s="576"/>
      <c r="B136" s="571" t="s">
        <v>564</v>
      </c>
    </row>
    <row r="137" spans="1:2" ht="19.5" customHeight="1">
      <c r="A137" s="576"/>
      <c r="B137" s="571" t="s">
        <v>572</v>
      </c>
    </row>
    <row r="138" spans="1:2" ht="19.5" customHeight="1">
      <c r="A138" s="576"/>
      <c r="B138" s="571" t="s">
        <v>573</v>
      </c>
    </row>
    <row r="139" spans="1:2" ht="19.5" customHeight="1">
      <c r="A139" s="576"/>
      <c r="B139" s="571" t="s">
        <v>574</v>
      </c>
    </row>
    <row r="140" spans="1:2" ht="19.5" customHeight="1">
      <c r="A140" s="576"/>
      <c r="B140" s="571" t="s">
        <v>575</v>
      </c>
    </row>
    <row r="141" spans="1:2" ht="19.5" customHeight="1">
      <c r="A141" s="576"/>
      <c r="B141" s="571" t="s">
        <v>576</v>
      </c>
    </row>
    <row r="142" spans="1:2" ht="19.5" customHeight="1">
      <c r="A142" s="576">
        <v>12</v>
      </c>
      <c r="B142" s="575" t="s">
        <v>577</v>
      </c>
    </row>
    <row r="143" spans="1:2" ht="19.5" customHeight="1">
      <c r="A143" s="576"/>
      <c r="B143" s="571" t="s">
        <v>578</v>
      </c>
    </row>
    <row r="144" spans="1:2" ht="19.5" customHeight="1">
      <c r="A144" s="576"/>
      <c r="B144" s="571" t="s">
        <v>572</v>
      </c>
    </row>
    <row r="145" spans="1:2" ht="19.5" customHeight="1">
      <c r="A145" s="576"/>
      <c r="B145" s="571" t="s">
        <v>564</v>
      </c>
    </row>
    <row r="146" spans="1:2" ht="19.5" customHeight="1">
      <c r="A146" s="576"/>
      <c r="B146" s="571" t="s">
        <v>579</v>
      </c>
    </row>
    <row r="147" spans="1:2" ht="19.5" customHeight="1">
      <c r="A147" s="576"/>
      <c r="B147" s="571" t="s">
        <v>580</v>
      </c>
    </row>
    <row r="148" spans="1:2" ht="19.5" customHeight="1">
      <c r="A148" s="576">
        <v>13</v>
      </c>
      <c r="B148" s="575" t="s">
        <v>581</v>
      </c>
    </row>
    <row r="149" spans="1:2" ht="19.5" customHeight="1">
      <c r="A149" s="576"/>
      <c r="B149" s="571" t="s">
        <v>582</v>
      </c>
    </row>
    <row r="150" spans="1:2" ht="19.5" customHeight="1">
      <c r="A150" s="576"/>
      <c r="B150" s="571" t="s">
        <v>583</v>
      </c>
    </row>
    <row r="151" spans="1:2" ht="19.5" customHeight="1">
      <c r="A151" s="576"/>
      <c r="B151" s="571" t="s">
        <v>871</v>
      </c>
    </row>
    <row r="152" spans="1:2" ht="19.5" customHeight="1">
      <c r="A152" s="576">
        <v>14</v>
      </c>
      <c r="B152" s="575" t="s">
        <v>584</v>
      </c>
    </row>
    <row r="153" spans="1:2" ht="19.5" customHeight="1">
      <c r="A153" s="576"/>
      <c r="B153" s="577" t="s">
        <v>585</v>
      </c>
    </row>
    <row r="154" spans="1:2" ht="19.5" customHeight="1">
      <c r="A154" s="576"/>
      <c r="B154" s="577" t="s">
        <v>586</v>
      </c>
    </row>
    <row r="155" spans="1:2" ht="19.5" customHeight="1">
      <c r="A155" s="576"/>
      <c r="B155" s="571" t="s">
        <v>872</v>
      </c>
    </row>
    <row r="156" spans="1:2" ht="17.25" customHeight="1">
      <c r="A156" s="578"/>
      <c r="B156" s="371" t="s">
        <v>873</v>
      </c>
    </row>
    <row r="157" spans="1:2" ht="23.25" customHeight="1"/>
  </sheetData>
  <mergeCells count="2">
    <mergeCell ref="A5:B5"/>
    <mergeCell ref="A6:B6"/>
  </mergeCells>
  <phoneticPr fontId="17" type="noConversion"/>
  <pageMargins left="0.41" right="0.25" top="0.22" bottom="0.4" header="0.2" footer="0.17"/>
  <pageSetup firstPageNumber="12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23">
    <tabColor indexed="33"/>
  </sheetPr>
  <dimension ref="A1:HY358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3.5" customHeight="1"/>
  <cols>
    <col min="1" max="1" width="3.5" style="15" customWidth="1"/>
    <col min="2" max="2" width="55.5" style="12" customWidth="1"/>
    <col min="3" max="3" width="15.625" style="12" customWidth="1"/>
    <col min="4" max="4" width="16.875" style="12" customWidth="1"/>
    <col min="5" max="82" width="13.75" style="12" customWidth="1"/>
    <col min="83" max="16384" width="9" style="12"/>
  </cols>
  <sheetData>
    <row r="1" spans="1:4" ht="26.25" customHeight="1">
      <c r="A1" s="579" t="s">
        <v>76</v>
      </c>
      <c r="B1" s="579" t="s">
        <v>587</v>
      </c>
      <c r="C1" s="371"/>
      <c r="D1" s="371"/>
    </row>
    <row r="2" spans="1:4" ht="21" customHeight="1" thickBot="1">
      <c r="A2" s="580"/>
      <c r="B2" s="567"/>
      <c r="C2" s="581"/>
      <c r="D2" s="581"/>
    </row>
    <row r="3" spans="1:4" ht="18.75" customHeight="1" thickTop="1">
      <c r="A3" s="582" t="s">
        <v>148</v>
      </c>
      <c r="B3" s="583" t="s">
        <v>588</v>
      </c>
      <c r="C3" s="583" t="s">
        <v>589</v>
      </c>
      <c r="D3" s="584" t="s">
        <v>590</v>
      </c>
    </row>
    <row r="4" spans="1:4" ht="18.75" customHeight="1">
      <c r="A4" s="585">
        <v>1</v>
      </c>
      <c r="B4" s="586" t="s">
        <v>591</v>
      </c>
      <c r="C4" s="587">
        <v>1541562876</v>
      </c>
      <c r="D4" s="588">
        <v>2691192275</v>
      </c>
    </row>
    <row r="5" spans="1:4" ht="18.75" customHeight="1">
      <c r="A5" s="589"/>
      <c r="B5" s="590" t="s">
        <v>592</v>
      </c>
      <c r="C5" s="499">
        <v>746748000</v>
      </c>
      <c r="D5" s="591">
        <v>1771110000</v>
      </c>
    </row>
    <row r="6" spans="1:4" ht="18.75" customHeight="1">
      <c r="A6" s="589"/>
      <c r="B6" s="590" t="s">
        <v>593</v>
      </c>
      <c r="C6" s="499">
        <v>794814876</v>
      </c>
      <c r="D6" s="591">
        <v>920082275</v>
      </c>
    </row>
    <row r="7" spans="1:4" ht="18.75" customHeight="1">
      <c r="A7" s="589"/>
      <c r="B7" s="590" t="s">
        <v>594</v>
      </c>
      <c r="C7" s="499">
        <v>0</v>
      </c>
      <c r="D7" s="591">
        <v>0</v>
      </c>
    </row>
    <row r="8" spans="1:4" ht="18.75" customHeight="1">
      <c r="A8" s="589"/>
      <c r="B8" s="590" t="s">
        <v>595</v>
      </c>
      <c r="C8" s="499">
        <v>0</v>
      </c>
      <c r="D8" s="591">
        <v>0</v>
      </c>
    </row>
    <row r="9" spans="1:4" ht="18.75" customHeight="1">
      <c r="A9" s="589">
        <v>2</v>
      </c>
      <c r="B9" s="586" t="s">
        <v>596</v>
      </c>
      <c r="C9" s="224">
        <v>0</v>
      </c>
      <c r="D9" s="225">
        <v>0</v>
      </c>
    </row>
    <row r="10" spans="1:4" s="19" customFormat="1" ht="18.75" customHeight="1">
      <c r="A10" s="592"/>
      <c r="B10" s="593" t="s">
        <v>597</v>
      </c>
      <c r="C10" s="389">
        <v>0</v>
      </c>
      <c r="D10" s="594">
        <v>0</v>
      </c>
    </row>
    <row r="11" spans="1:4" s="19" customFormat="1" ht="18.75" customHeight="1">
      <c r="A11" s="592"/>
      <c r="B11" s="593" t="s">
        <v>598</v>
      </c>
      <c r="C11" s="595">
        <v>0</v>
      </c>
      <c r="D11" s="594">
        <v>0</v>
      </c>
    </row>
    <row r="12" spans="1:4" ht="18.75" customHeight="1">
      <c r="A12" s="589"/>
      <c r="B12" s="590" t="s">
        <v>599</v>
      </c>
      <c r="C12" s="499">
        <v>0</v>
      </c>
      <c r="D12" s="591">
        <v>0</v>
      </c>
    </row>
    <row r="13" spans="1:4" ht="18.75" customHeight="1">
      <c r="A13" s="589">
        <v>3</v>
      </c>
      <c r="B13" s="586" t="s">
        <v>600</v>
      </c>
      <c r="C13" s="596">
        <v>4647147513</v>
      </c>
      <c r="D13" s="225">
        <v>3870150794</v>
      </c>
    </row>
    <row r="14" spans="1:4" ht="18.75" customHeight="1">
      <c r="A14" s="589"/>
      <c r="B14" s="590" t="s">
        <v>601</v>
      </c>
      <c r="C14" s="389"/>
      <c r="D14" s="597"/>
    </row>
    <row r="15" spans="1:4" ht="18.75" customHeight="1">
      <c r="A15" s="589"/>
      <c r="B15" s="590" t="s">
        <v>602</v>
      </c>
      <c r="C15" s="389">
        <v>0</v>
      </c>
      <c r="D15" s="597">
        <v>0</v>
      </c>
    </row>
    <row r="16" spans="1:4" ht="18.75" customHeight="1">
      <c r="A16" s="589"/>
      <c r="B16" s="590" t="s">
        <v>603</v>
      </c>
      <c r="C16" s="389">
        <v>0</v>
      </c>
      <c r="D16" s="597">
        <v>0</v>
      </c>
    </row>
    <row r="17" spans="1:4" ht="18.75" customHeight="1">
      <c r="A17" s="589"/>
      <c r="B17" s="590" t="s">
        <v>604</v>
      </c>
      <c r="C17" s="389">
        <v>4647147513</v>
      </c>
      <c r="D17" s="390">
        <v>3870150794</v>
      </c>
    </row>
    <row r="18" spans="1:4" ht="18.75" customHeight="1">
      <c r="A18" s="589">
        <v>4</v>
      </c>
      <c r="B18" s="586" t="s">
        <v>605</v>
      </c>
      <c r="C18" s="224"/>
      <c r="D18" s="225"/>
    </row>
    <row r="19" spans="1:4" ht="18.75" customHeight="1">
      <c r="A19" s="589"/>
      <c r="B19" s="590" t="s">
        <v>606</v>
      </c>
      <c r="C19" s="499">
        <v>0</v>
      </c>
      <c r="D19" s="591">
        <v>0</v>
      </c>
    </row>
    <row r="20" spans="1:4" ht="18.75" customHeight="1">
      <c r="A20" s="589"/>
      <c r="B20" s="590" t="s">
        <v>607</v>
      </c>
      <c r="C20" s="499">
        <v>8343558192</v>
      </c>
      <c r="D20" s="591">
        <v>10546325065</v>
      </c>
    </row>
    <row r="21" spans="1:4" ht="18.75" customHeight="1">
      <c r="A21" s="589"/>
      <c r="B21" s="590" t="s">
        <v>608</v>
      </c>
      <c r="C21" s="499">
        <v>152650769</v>
      </c>
      <c r="D21" s="591">
        <v>55721569</v>
      </c>
    </row>
    <row r="22" spans="1:4" ht="18.75" customHeight="1">
      <c r="A22" s="589"/>
      <c r="B22" s="590" t="s">
        <v>609</v>
      </c>
      <c r="C22" s="499">
        <v>51752539030.550018</v>
      </c>
      <c r="D22" s="591">
        <v>98353965634</v>
      </c>
    </row>
    <row r="23" spans="1:4" ht="18.75" customHeight="1">
      <c r="A23" s="589"/>
      <c r="B23" s="590" t="s">
        <v>610</v>
      </c>
      <c r="C23" s="499">
        <v>135120248025.22998</v>
      </c>
      <c r="D23" s="591">
        <v>85831348724</v>
      </c>
    </row>
    <row r="24" spans="1:4" ht="18.75" customHeight="1">
      <c r="A24" s="589"/>
      <c r="B24" s="590" t="s">
        <v>611</v>
      </c>
      <c r="C24" s="499">
        <v>0</v>
      </c>
      <c r="D24" s="591">
        <v>0</v>
      </c>
    </row>
    <row r="25" spans="1:4" ht="18.75" customHeight="1">
      <c r="A25" s="589"/>
      <c r="B25" s="590" t="s">
        <v>612</v>
      </c>
      <c r="C25" s="499">
        <v>0</v>
      </c>
      <c r="D25" s="591">
        <v>0</v>
      </c>
    </row>
    <row r="26" spans="1:4" ht="18.75" customHeight="1">
      <c r="A26" s="589"/>
      <c r="B26" s="590" t="s">
        <v>613</v>
      </c>
      <c r="C26" s="499">
        <v>0</v>
      </c>
      <c r="D26" s="591">
        <v>0</v>
      </c>
    </row>
    <row r="27" spans="1:4" ht="18.75" customHeight="1">
      <c r="A27" s="589"/>
      <c r="B27" s="590" t="s">
        <v>614</v>
      </c>
      <c r="C27" s="499">
        <v>0</v>
      </c>
      <c r="D27" s="591">
        <v>0</v>
      </c>
    </row>
    <row r="28" spans="1:4" ht="18.75" customHeight="1">
      <c r="A28" s="589"/>
      <c r="B28" s="598" t="s">
        <v>615</v>
      </c>
      <c r="C28" s="393">
        <v>195368996016.78</v>
      </c>
      <c r="D28" s="215">
        <v>194787360992</v>
      </c>
    </row>
    <row r="29" spans="1:4" ht="18.75" customHeight="1">
      <c r="A29" s="589"/>
      <c r="B29" s="599" t="s">
        <v>616</v>
      </c>
      <c r="C29" s="389">
        <v>0</v>
      </c>
      <c r="D29" s="597">
        <v>0</v>
      </c>
    </row>
    <row r="30" spans="1:4" ht="18.75" customHeight="1">
      <c r="A30" s="589"/>
      <c r="B30" s="599" t="s">
        <v>617</v>
      </c>
      <c r="C30" s="389"/>
      <c r="D30" s="597"/>
    </row>
    <row r="31" spans="1:4" ht="18.75" customHeight="1">
      <c r="A31" s="589"/>
      <c r="B31" s="598" t="s">
        <v>618</v>
      </c>
      <c r="C31" s="389">
        <v>-439071915</v>
      </c>
      <c r="D31" s="597">
        <v>-501138452</v>
      </c>
    </row>
    <row r="32" spans="1:4" ht="18.75" customHeight="1">
      <c r="A32" s="589"/>
      <c r="B32" s="599" t="s">
        <v>619</v>
      </c>
      <c r="C32" s="389">
        <v>0</v>
      </c>
      <c r="D32" s="597">
        <v>0</v>
      </c>
    </row>
    <row r="33" spans="1:4" ht="18.75" customHeight="1">
      <c r="A33" s="589"/>
      <c r="B33" s="599" t="s">
        <v>620</v>
      </c>
      <c r="C33" s="389"/>
      <c r="D33" s="597"/>
    </row>
    <row r="34" spans="1:4" ht="18.75" customHeight="1">
      <c r="A34" s="589">
        <v>5</v>
      </c>
      <c r="B34" s="586" t="s">
        <v>621</v>
      </c>
      <c r="C34" s="224">
        <v>0</v>
      </c>
      <c r="D34" s="225">
        <v>0</v>
      </c>
    </row>
    <row r="35" spans="1:4" ht="18.75" customHeight="1">
      <c r="A35" s="589"/>
      <c r="B35" s="590" t="s">
        <v>622</v>
      </c>
      <c r="C35" s="389">
        <v>0</v>
      </c>
      <c r="D35" s="597">
        <v>0</v>
      </c>
    </row>
    <row r="36" spans="1:4" ht="18.75" customHeight="1">
      <c r="A36" s="589"/>
      <c r="B36" s="590" t="s">
        <v>623</v>
      </c>
      <c r="C36" s="389">
        <v>0</v>
      </c>
      <c r="D36" s="597">
        <v>0</v>
      </c>
    </row>
    <row r="37" spans="1:4" ht="18.75" customHeight="1">
      <c r="A37" s="589">
        <v>6</v>
      </c>
      <c r="B37" s="586" t="s">
        <v>624</v>
      </c>
      <c r="C37" s="224">
        <v>0</v>
      </c>
      <c r="D37" s="225">
        <v>0</v>
      </c>
    </row>
    <row r="38" spans="1:4" s="16" customFormat="1" ht="18.75" customHeight="1">
      <c r="A38" s="589"/>
      <c r="B38" s="590" t="s">
        <v>625</v>
      </c>
      <c r="C38" s="389">
        <v>0</v>
      </c>
      <c r="D38" s="597">
        <v>0</v>
      </c>
    </row>
    <row r="39" spans="1:4" s="16" customFormat="1" ht="24.75" customHeight="1">
      <c r="A39" s="589"/>
      <c r="B39" s="590" t="s">
        <v>626</v>
      </c>
      <c r="C39" s="191">
        <v>0</v>
      </c>
      <c r="D39" s="597">
        <v>0</v>
      </c>
    </row>
    <row r="40" spans="1:4" ht="27.75" customHeight="1" thickBot="1">
      <c r="A40" s="589">
        <v>7</v>
      </c>
      <c r="B40" s="586" t="s">
        <v>627</v>
      </c>
      <c r="C40" s="393">
        <v>0</v>
      </c>
      <c r="D40" s="597">
        <v>0</v>
      </c>
    </row>
    <row r="41" spans="1:4" ht="18.75" hidden="1" customHeight="1">
      <c r="A41" s="589"/>
      <c r="B41" s="590" t="s">
        <v>250</v>
      </c>
      <c r="C41" s="389">
        <v>0</v>
      </c>
      <c r="D41" s="597">
        <v>0</v>
      </c>
    </row>
    <row r="42" spans="1:4" ht="18.75" hidden="1" customHeight="1">
      <c r="A42" s="589"/>
      <c r="B42" s="590" t="s">
        <v>157</v>
      </c>
      <c r="C42" s="389">
        <v>0</v>
      </c>
      <c r="D42" s="597">
        <v>0</v>
      </c>
    </row>
    <row r="43" spans="1:4" s="16" customFormat="1" ht="9.75" hidden="1" customHeight="1">
      <c r="A43" s="589"/>
      <c r="B43" s="590" t="s">
        <v>108</v>
      </c>
      <c r="C43" s="389">
        <v>0</v>
      </c>
      <c r="D43" s="597">
        <v>0</v>
      </c>
    </row>
    <row r="44" spans="1:4" s="16" customFormat="1" ht="11.25" hidden="1" customHeight="1" thickBot="1">
      <c r="A44" s="589"/>
      <c r="B44" s="590" t="s">
        <v>149</v>
      </c>
      <c r="C44" s="389">
        <v>0</v>
      </c>
      <c r="D44" s="597">
        <v>0</v>
      </c>
    </row>
    <row r="45" spans="1:4" s="16" customFormat="1" ht="34.5" customHeight="1" thickTop="1">
      <c r="A45" s="582" t="s">
        <v>148</v>
      </c>
      <c r="B45" s="583" t="s">
        <v>588</v>
      </c>
      <c r="C45" s="583" t="s">
        <v>589</v>
      </c>
      <c r="D45" s="584" t="s">
        <v>590</v>
      </c>
    </row>
    <row r="46" spans="1:4" ht="22.5" customHeight="1">
      <c r="A46" s="589">
        <v>13</v>
      </c>
      <c r="B46" s="586" t="s">
        <v>628</v>
      </c>
      <c r="C46" s="393">
        <v>0</v>
      </c>
      <c r="D46" s="393">
        <v>0</v>
      </c>
    </row>
    <row r="47" spans="1:4" ht="15" hidden="1" customHeight="1">
      <c r="A47" s="589"/>
      <c r="B47" s="590" t="s">
        <v>6</v>
      </c>
      <c r="C47" s="389">
        <v>0</v>
      </c>
      <c r="D47" s="389">
        <v>0</v>
      </c>
    </row>
    <row r="48" spans="1:4" ht="15" hidden="1" customHeight="1">
      <c r="A48" s="589"/>
      <c r="B48" s="590" t="s">
        <v>51</v>
      </c>
      <c r="C48" s="389">
        <v>0</v>
      </c>
      <c r="D48" s="389">
        <v>0</v>
      </c>
    </row>
    <row r="49" spans="1:4" ht="15" hidden="1" customHeight="1">
      <c r="A49" s="589"/>
      <c r="B49" s="590" t="s">
        <v>249</v>
      </c>
      <c r="C49" s="389">
        <v>0</v>
      </c>
      <c r="D49" s="389">
        <v>0</v>
      </c>
    </row>
    <row r="50" spans="1:4" s="16" customFormat="1" ht="14.25" hidden="1" customHeight="1">
      <c r="A50" s="589"/>
      <c r="B50" s="590" t="s">
        <v>52</v>
      </c>
      <c r="C50" s="389">
        <v>0</v>
      </c>
      <c r="D50" s="389">
        <v>0</v>
      </c>
    </row>
    <row r="51" spans="1:4" s="16" customFormat="1" ht="14.25" hidden="1" customHeight="1">
      <c r="A51" s="589"/>
      <c r="B51" s="590" t="s">
        <v>260</v>
      </c>
      <c r="C51" s="389"/>
      <c r="D51" s="389"/>
    </row>
    <row r="52" spans="1:4" s="16" customFormat="1" ht="14.25" hidden="1" customHeight="1">
      <c r="A52" s="589"/>
      <c r="B52" s="599" t="s">
        <v>117</v>
      </c>
      <c r="C52" s="600"/>
      <c r="D52" s="600"/>
    </row>
    <row r="53" spans="1:4" s="16" customFormat="1" ht="14.25" hidden="1" customHeight="1">
      <c r="A53" s="589"/>
      <c r="B53" s="599" t="s">
        <v>118</v>
      </c>
      <c r="C53" s="600"/>
      <c r="D53" s="600"/>
    </row>
    <row r="54" spans="1:4" s="16" customFormat="1" ht="14.25" hidden="1" customHeight="1">
      <c r="A54" s="589"/>
      <c r="B54" s="599" t="s">
        <v>119</v>
      </c>
      <c r="C54" s="600"/>
      <c r="D54" s="600"/>
    </row>
    <row r="55" spans="1:4" s="16" customFormat="1" ht="14.25" hidden="1" customHeight="1">
      <c r="A55" s="589"/>
      <c r="B55" s="599" t="s">
        <v>120</v>
      </c>
      <c r="C55" s="600"/>
      <c r="D55" s="600"/>
    </row>
    <row r="56" spans="1:4" ht="22.5" customHeight="1">
      <c r="A56" s="589">
        <v>14</v>
      </c>
      <c r="B56" s="586" t="s">
        <v>629</v>
      </c>
      <c r="C56" s="393">
        <v>32396214617</v>
      </c>
      <c r="D56" s="393">
        <v>4061989643</v>
      </c>
    </row>
    <row r="57" spans="1:4" ht="17.25" customHeight="1">
      <c r="A57" s="589"/>
      <c r="B57" s="590" t="s">
        <v>630</v>
      </c>
      <c r="C57" s="389">
        <v>2547965265</v>
      </c>
      <c r="D57" s="389">
        <v>320542500</v>
      </c>
    </row>
    <row r="58" spans="1:4" ht="15">
      <c r="A58" s="589"/>
      <c r="B58" s="590" t="s">
        <v>631</v>
      </c>
      <c r="C58" s="389">
        <v>2338404464</v>
      </c>
      <c r="D58" s="389">
        <v>3741447143</v>
      </c>
    </row>
    <row r="59" spans="1:4" ht="15" hidden="1" customHeight="1">
      <c r="A59" s="589"/>
      <c r="B59" s="590" t="s">
        <v>874</v>
      </c>
      <c r="C59" s="389">
        <v>178498365</v>
      </c>
      <c r="D59" s="389">
        <v>0</v>
      </c>
    </row>
    <row r="60" spans="1:4" ht="15" hidden="1" customHeight="1">
      <c r="A60" s="589"/>
      <c r="B60" s="590" t="s">
        <v>875</v>
      </c>
      <c r="C60" s="389">
        <v>24287771167</v>
      </c>
      <c r="D60" s="389"/>
    </row>
    <row r="61" spans="1:4" ht="15" hidden="1" customHeight="1">
      <c r="A61" s="589"/>
      <c r="B61" s="590" t="s">
        <v>876</v>
      </c>
      <c r="C61" s="389">
        <v>151128000</v>
      </c>
      <c r="D61" s="389"/>
    </row>
    <row r="62" spans="1:4" ht="21" customHeight="1">
      <c r="A62" s="589"/>
      <c r="B62" s="590" t="s">
        <v>877</v>
      </c>
      <c r="C62" s="389">
        <v>2892447356</v>
      </c>
      <c r="D62" s="389"/>
    </row>
    <row r="63" spans="1:4" ht="15">
      <c r="A63" s="589">
        <v>15</v>
      </c>
      <c r="B63" s="586" t="s">
        <v>632</v>
      </c>
      <c r="C63" s="393">
        <v>148274227459</v>
      </c>
      <c r="D63" s="393">
        <v>134163191699</v>
      </c>
    </row>
    <row r="64" spans="1:4" ht="15">
      <c r="A64" s="589"/>
      <c r="B64" s="590" t="s">
        <v>633</v>
      </c>
      <c r="C64" s="389">
        <v>148274227459</v>
      </c>
      <c r="D64" s="389">
        <v>134163191699</v>
      </c>
    </row>
    <row r="65" spans="1:4" ht="18.75" customHeight="1">
      <c r="A65" s="589"/>
      <c r="B65" s="590" t="s">
        <v>634</v>
      </c>
      <c r="C65" s="601">
        <v>0</v>
      </c>
      <c r="D65" s="601">
        <v>0</v>
      </c>
    </row>
    <row r="66" spans="1:4" ht="15">
      <c r="A66" s="589">
        <v>16</v>
      </c>
      <c r="B66" s="586" t="s">
        <v>635</v>
      </c>
      <c r="C66" s="602">
        <v>24368960706</v>
      </c>
      <c r="D66" s="602">
        <v>29595723434</v>
      </c>
    </row>
    <row r="67" spans="1:4" ht="15">
      <c r="A67" s="589"/>
      <c r="B67" s="603" t="s">
        <v>636</v>
      </c>
      <c r="C67" s="447">
        <v>13408022007</v>
      </c>
      <c r="D67" s="447">
        <v>13841963098</v>
      </c>
    </row>
    <row r="68" spans="1:4" ht="15">
      <c r="A68" s="589"/>
      <c r="B68" s="603" t="s">
        <v>637</v>
      </c>
      <c r="C68" s="389">
        <v>0</v>
      </c>
      <c r="D68" s="389">
        <v>0</v>
      </c>
    </row>
    <row r="69" spans="1:4" ht="15">
      <c r="A69" s="589"/>
      <c r="B69" s="603" t="s">
        <v>638</v>
      </c>
      <c r="C69" s="389">
        <v>0</v>
      </c>
      <c r="D69" s="389">
        <v>0</v>
      </c>
    </row>
    <row r="70" spans="1:4" ht="15">
      <c r="A70" s="589"/>
      <c r="B70" s="603" t="s">
        <v>639</v>
      </c>
      <c r="C70" s="447">
        <v>-2000000000</v>
      </c>
      <c r="D70" s="447">
        <v>2024140910</v>
      </c>
    </row>
    <row r="71" spans="1:4" ht="15">
      <c r="A71" s="589"/>
      <c r="B71" s="603" t="s">
        <v>640</v>
      </c>
      <c r="C71" s="447">
        <v>-32700000</v>
      </c>
      <c r="D71" s="447">
        <v>127906830</v>
      </c>
    </row>
    <row r="72" spans="1:4" ht="15">
      <c r="A72" s="589"/>
      <c r="B72" s="603" t="s">
        <v>641</v>
      </c>
      <c r="C72" s="447">
        <v>11333322</v>
      </c>
      <c r="D72" s="447">
        <v>46275513</v>
      </c>
    </row>
    <row r="73" spans="1:4" ht="15">
      <c r="A73" s="589"/>
      <c r="B73" s="603" t="s">
        <v>642</v>
      </c>
      <c r="C73" s="447">
        <v>12464465377</v>
      </c>
      <c r="D73" s="447">
        <v>9927544608</v>
      </c>
    </row>
    <row r="74" spans="1:4" ht="15">
      <c r="A74" s="589"/>
      <c r="B74" s="603" t="s">
        <v>643</v>
      </c>
      <c r="C74" s="447">
        <v>0</v>
      </c>
      <c r="D74" s="447">
        <v>590010390</v>
      </c>
    </row>
    <row r="75" spans="1:4" ht="15">
      <c r="A75" s="589"/>
      <c r="B75" s="603" t="s">
        <v>644</v>
      </c>
      <c r="C75" s="447">
        <v>0</v>
      </c>
      <c r="D75" s="447">
        <v>0</v>
      </c>
    </row>
    <row r="76" spans="1:4" ht="18" customHeight="1">
      <c r="A76" s="589"/>
      <c r="B76" s="603" t="s">
        <v>645</v>
      </c>
      <c r="C76" s="447">
        <v>517840000</v>
      </c>
      <c r="D76" s="447">
        <v>3037882085</v>
      </c>
    </row>
    <row r="77" spans="1:4" ht="15">
      <c r="A77" s="589">
        <v>17</v>
      </c>
      <c r="B77" s="586" t="s">
        <v>646</v>
      </c>
      <c r="C77" s="393">
        <v>20689964</v>
      </c>
      <c r="D77" s="393">
        <v>97233402</v>
      </c>
    </row>
    <row r="78" spans="1:4" ht="15">
      <c r="A78" s="589"/>
      <c r="B78" s="604" t="s">
        <v>647</v>
      </c>
      <c r="C78" s="389">
        <v>0</v>
      </c>
      <c r="D78" s="389"/>
    </row>
    <row r="79" spans="1:4" ht="15">
      <c r="A79" s="589"/>
      <c r="B79" s="604" t="s">
        <v>649</v>
      </c>
      <c r="C79" s="389">
        <v>0</v>
      </c>
      <c r="D79" s="389"/>
    </row>
    <row r="80" spans="1:4" ht="15">
      <c r="A80" s="589"/>
      <c r="B80" s="604" t="s">
        <v>648</v>
      </c>
      <c r="C80" s="389">
        <v>0</v>
      </c>
      <c r="D80" s="401"/>
    </row>
    <row r="81" spans="1:4" ht="15">
      <c r="A81" s="589"/>
      <c r="B81" s="604" t="s">
        <v>650</v>
      </c>
      <c r="C81" s="389">
        <v>0</v>
      </c>
      <c r="D81" s="389"/>
    </row>
    <row r="82" spans="1:4" ht="15">
      <c r="A82" s="589"/>
      <c r="B82" s="604" t="s">
        <v>651</v>
      </c>
      <c r="C82" s="389">
        <v>19399716</v>
      </c>
      <c r="D82" s="389"/>
    </row>
    <row r="83" spans="1:4" s="29" customFormat="1" ht="15">
      <c r="A83" s="589"/>
      <c r="B83" s="604" t="s">
        <v>878</v>
      </c>
      <c r="C83" s="389">
        <v>1290248</v>
      </c>
      <c r="D83" s="389"/>
    </row>
    <row r="84" spans="1:4" s="18" customFormat="1" ht="19.5" customHeight="1">
      <c r="A84" s="605"/>
      <c r="B84" s="606" t="s">
        <v>652</v>
      </c>
      <c r="C84" s="389">
        <v>0</v>
      </c>
      <c r="D84" s="389">
        <v>97233402</v>
      </c>
    </row>
    <row r="85" spans="1:4" s="19" customFormat="1" ht="15">
      <c r="A85" s="607">
        <v>18</v>
      </c>
      <c r="B85" s="586" t="s">
        <v>653</v>
      </c>
      <c r="C85" s="393">
        <v>5788571192</v>
      </c>
      <c r="D85" s="393">
        <v>8559216760</v>
      </c>
    </row>
    <row r="86" spans="1:4" s="19" customFormat="1" ht="15">
      <c r="A86" s="592"/>
      <c r="B86" s="608" t="s">
        <v>654</v>
      </c>
      <c r="C86" s="447"/>
      <c r="D86" s="447"/>
    </row>
    <row r="87" spans="1:4" s="19" customFormat="1" ht="15">
      <c r="A87" s="592"/>
      <c r="B87" s="608" t="s">
        <v>655</v>
      </c>
      <c r="C87" s="609">
        <v>501753205</v>
      </c>
      <c r="D87" s="447">
        <v>656561255</v>
      </c>
    </row>
    <row r="88" spans="1:4" s="19" customFormat="1" ht="15">
      <c r="A88" s="592"/>
      <c r="B88" s="608" t="s">
        <v>656</v>
      </c>
      <c r="C88" s="609"/>
      <c r="D88" s="447">
        <v>129713927</v>
      </c>
    </row>
    <row r="89" spans="1:4" s="19" customFormat="1" ht="15">
      <c r="A89" s="592"/>
      <c r="B89" s="608" t="s">
        <v>657</v>
      </c>
      <c r="C89" s="609">
        <v>129713927</v>
      </c>
      <c r="D89" s="447"/>
    </row>
    <row r="90" spans="1:4" s="19" customFormat="1" ht="15">
      <c r="A90" s="592"/>
      <c r="B90" s="608" t="s">
        <v>658</v>
      </c>
      <c r="C90" s="609"/>
      <c r="D90" s="447"/>
    </row>
    <row r="91" spans="1:4" s="19" customFormat="1" ht="15">
      <c r="A91" s="592"/>
      <c r="B91" s="608" t="s">
        <v>659</v>
      </c>
      <c r="C91" s="609"/>
      <c r="D91" s="447"/>
    </row>
    <row r="92" spans="1:4" s="19" customFormat="1" ht="15">
      <c r="A92" s="592"/>
      <c r="B92" s="608" t="s">
        <v>660</v>
      </c>
      <c r="C92" s="609">
        <v>185414320</v>
      </c>
      <c r="D92" s="447">
        <v>196415620</v>
      </c>
    </row>
    <row r="93" spans="1:4" ht="24.75" customHeight="1">
      <c r="A93" s="592"/>
      <c r="B93" s="608" t="s">
        <v>661</v>
      </c>
      <c r="C93" s="609">
        <v>4971689740</v>
      </c>
      <c r="D93" s="610">
        <v>7576525958</v>
      </c>
    </row>
    <row r="94" spans="1:4" ht="15">
      <c r="A94" s="589">
        <v>19</v>
      </c>
      <c r="B94" s="586" t="s">
        <v>662</v>
      </c>
      <c r="C94" s="393">
        <v>0</v>
      </c>
      <c r="D94" s="393">
        <v>0</v>
      </c>
    </row>
    <row r="95" spans="1:4" ht="15">
      <c r="A95" s="589"/>
      <c r="B95" s="604" t="s">
        <v>663</v>
      </c>
      <c r="C95" s="389">
        <v>0</v>
      </c>
      <c r="D95" s="389">
        <v>0</v>
      </c>
    </row>
    <row r="96" spans="1:4" ht="18.75" customHeight="1">
      <c r="A96" s="589"/>
      <c r="B96" s="604" t="s">
        <v>664</v>
      </c>
      <c r="C96" s="389">
        <v>0</v>
      </c>
      <c r="D96" s="389">
        <v>0</v>
      </c>
    </row>
    <row r="97" spans="1:4" ht="15">
      <c r="A97" s="589">
        <v>20</v>
      </c>
      <c r="B97" s="586" t="s">
        <v>665</v>
      </c>
      <c r="C97" s="393">
        <v>80694135433</v>
      </c>
      <c r="D97" s="393">
        <v>120852135433</v>
      </c>
    </row>
    <row r="98" spans="1:4" s="35" customFormat="1" ht="22.5" customHeight="1">
      <c r="A98" s="589" t="s">
        <v>235</v>
      </c>
      <c r="B98" s="604" t="s">
        <v>666</v>
      </c>
      <c r="C98" s="499">
        <v>80694135433</v>
      </c>
      <c r="D98" s="499">
        <v>120852135433</v>
      </c>
    </row>
    <row r="99" spans="1:4" s="35" customFormat="1" ht="22.5" customHeight="1">
      <c r="A99" s="611"/>
      <c r="B99" s="612" t="s">
        <v>667</v>
      </c>
      <c r="C99" s="613">
        <v>80694135433</v>
      </c>
      <c r="D99" s="613">
        <v>120852135433</v>
      </c>
    </row>
    <row r="100" spans="1:4" s="35" customFormat="1" ht="22.5" customHeight="1">
      <c r="A100" s="611"/>
      <c r="B100" s="612" t="s">
        <v>668</v>
      </c>
      <c r="C100" s="613"/>
      <c r="D100" s="613"/>
    </row>
    <row r="101" spans="1:4" ht="22.5" hidden="1" customHeight="1">
      <c r="A101" s="611"/>
      <c r="B101" s="612" t="s">
        <v>669</v>
      </c>
      <c r="C101" s="600"/>
      <c r="D101" s="600"/>
    </row>
    <row r="102" spans="1:4" s="35" customFormat="1" ht="22.5" hidden="1" customHeight="1">
      <c r="A102" s="589" t="s">
        <v>236</v>
      </c>
      <c r="B102" s="604" t="s">
        <v>170</v>
      </c>
      <c r="C102" s="393">
        <v>0</v>
      </c>
      <c r="D102" s="393">
        <v>0</v>
      </c>
    </row>
    <row r="103" spans="1:4" s="35" customFormat="1" ht="22.5" hidden="1" customHeight="1">
      <c r="A103" s="611"/>
      <c r="B103" s="612" t="s">
        <v>171</v>
      </c>
      <c r="C103" s="600"/>
      <c r="D103" s="600"/>
    </row>
    <row r="104" spans="1:4" s="35" customFormat="1" ht="22.5" hidden="1" customHeight="1">
      <c r="A104" s="611"/>
      <c r="B104" s="612" t="s">
        <v>129</v>
      </c>
      <c r="C104" s="600"/>
      <c r="D104" s="600"/>
    </row>
    <row r="105" spans="1:4" ht="21.75" hidden="1" customHeight="1">
      <c r="A105" s="611"/>
      <c r="B105" s="612" t="s">
        <v>275</v>
      </c>
      <c r="C105" s="600"/>
      <c r="D105" s="600"/>
    </row>
    <row r="106" spans="1:4" ht="15" hidden="1" customHeight="1">
      <c r="A106" s="614">
        <v>21</v>
      </c>
      <c r="B106" s="615" t="s">
        <v>670</v>
      </c>
      <c r="C106" s="616"/>
      <c r="D106" s="616"/>
    </row>
    <row r="107" spans="1:4" ht="15" hidden="1" customHeight="1">
      <c r="A107" s="617" t="s">
        <v>235</v>
      </c>
      <c r="B107" s="618" t="s">
        <v>212</v>
      </c>
      <c r="C107" s="619"/>
      <c r="D107" s="620"/>
    </row>
    <row r="108" spans="1:4" ht="15" hidden="1" customHeight="1">
      <c r="A108" s="589"/>
      <c r="B108" s="604" t="s">
        <v>217</v>
      </c>
      <c r="C108" s="389"/>
      <c r="D108" s="597"/>
    </row>
    <row r="109" spans="1:4" ht="15" hidden="1" customHeight="1">
      <c r="A109" s="589"/>
      <c r="B109" s="604" t="s">
        <v>213</v>
      </c>
      <c r="C109" s="389"/>
      <c r="D109" s="597"/>
    </row>
    <row r="110" spans="1:4" ht="15" hidden="1" customHeight="1">
      <c r="A110" s="589"/>
      <c r="B110" s="604" t="s">
        <v>164</v>
      </c>
      <c r="C110" s="389"/>
      <c r="D110" s="597"/>
    </row>
    <row r="111" spans="1:4" ht="15" hidden="1" customHeight="1">
      <c r="A111" s="589"/>
      <c r="B111" s="604" t="s">
        <v>165</v>
      </c>
      <c r="C111" s="389"/>
      <c r="D111" s="597"/>
    </row>
    <row r="112" spans="1:4" ht="15" hidden="1" customHeight="1">
      <c r="A112" s="589" t="s">
        <v>236</v>
      </c>
      <c r="B112" s="604" t="s">
        <v>166</v>
      </c>
      <c r="C112" s="389"/>
      <c r="D112" s="597"/>
    </row>
    <row r="113" spans="1:4" ht="15" hidden="1" customHeight="1">
      <c r="A113" s="589"/>
      <c r="B113" s="604" t="s">
        <v>22</v>
      </c>
      <c r="C113" s="389"/>
      <c r="D113" s="597"/>
    </row>
    <row r="114" spans="1:4" ht="15" hidden="1" customHeight="1">
      <c r="A114" s="589"/>
      <c r="B114" s="604" t="s">
        <v>287</v>
      </c>
      <c r="C114" s="389"/>
      <c r="D114" s="597"/>
    </row>
    <row r="115" spans="1:4" ht="15" hidden="1" customHeight="1">
      <c r="A115" s="614"/>
      <c r="B115" s="621" t="s">
        <v>288</v>
      </c>
      <c r="C115" s="616"/>
      <c r="D115" s="622"/>
    </row>
    <row r="116" spans="1:4" s="18" customFormat="1" ht="15" hidden="1" customHeight="1">
      <c r="A116" s="623" t="s">
        <v>148</v>
      </c>
      <c r="B116" s="624" t="s">
        <v>208</v>
      </c>
      <c r="C116" s="624" t="s">
        <v>209</v>
      </c>
      <c r="D116" s="625" t="s">
        <v>209</v>
      </c>
    </row>
    <row r="117" spans="1:4" s="18" customFormat="1" ht="15" hidden="1" customHeight="1">
      <c r="A117" s="607">
        <v>23</v>
      </c>
      <c r="B117" s="586" t="s">
        <v>131</v>
      </c>
      <c r="C117" s="401"/>
      <c r="D117" s="626"/>
    </row>
    <row r="118" spans="1:4" s="19" customFormat="1" ht="15" hidden="1" customHeight="1">
      <c r="A118" s="607"/>
      <c r="B118" s="608" t="s">
        <v>156</v>
      </c>
      <c r="C118" s="401"/>
      <c r="D118" s="401"/>
    </row>
    <row r="119" spans="1:4" s="19" customFormat="1" ht="15" hidden="1" customHeight="1">
      <c r="A119" s="592"/>
      <c r="B119" s="608" t="s">
        <v>132</v>
      </c>
      <c r="C119" s="595"/>
      <c r="D119" s="401"/>
    </row>
    <row r="120" spans="1:4" s="19" customFormat="1" ht="15" hidden="1" customHeight="1">
      <c r="A120" s="592"/>
      <c r="B120" s="608" t="s">
        <v>133</v>
      </c>
      <c r="C120" s="595"/>
      <c r="D120" s="595"/>
    </row>
    <row r="121" spans="1:4" s="19" customFormat="1" ht="15" hidden="1" customHeight="1">
      <c r="A121" s="627"/>
      <c r="B121" s="628" t="s">
        <v>134</v>
      </c>
      <c r="C121" s="629"/>
      <c r="D121" s="622"/>
    </row>
    <row r="122" spans="1:4" ht="15" hidden="1" customHeight="1">
      <c r="A122" s="623" t="s">
        <v>148</v>
      </c>
      <c r="B122" s="624" t="s">
        <v>208</v>
      </c>
      <c r="C122" s="624" t="s">
        <v>16</v>
      </c>
      <c r="D122" s="625" t="s">
        <v>16</v>
      </c>
    </row>
    <row r="123" spans="1:4" ht="15" hidden="1" customHeight="1">
      <c r="A123" s="589">
        <v>24</v>
      </c>
      <c r="B123" s="586" t="s">
        <v>135</v>
      </c>
      <c r="C123" s="389"/>
      <c r="D123" s="597"/>
    </row>
    <row r="124" spans="1:4" ht="15" hidden="1" customHeight="1">
      <c r="A124" s="589" t="s">
        <v>235</v>
      </c>
      <c r="B124" s="604" t="s">
        <v>136</v>
      </c>
      <c r="C124" s="389"/>
      <c r="D124" s="597"/>
    </row>
    <row r="125" spans="1:4" ht="15" hidden="1" customHeight="1">
      <c r="A125" s="589"/>
      <c r="B125" s="604" t="s">
        <v>137</v>
      </c>
      <c r="C125" s="389"/>
      <c r="D125" s="597"/>
    </row>
    <row r="126" spans="1:4" ht="15" hidden="1" customHeight="1">
      <c r="A126" s="589"/>
      <c r="B126" s="604" t="s">
        <v>113</v>
      </c>
      <c r="C126" s="389"/>
      <c r="D126" s="597"/>
    </row>
    <row r="127" spans="1:4" ht="15" hidden="1" customHeight="1">
      <c r="A127" s="614" t="s">
        <v>236</v>
      </c>
      <c r="B127" s="621" t="s">
        <v>11</v>
      </c>
      <c r="C127" s="616"/>
      <c r="D127" s="622"/>
    </row>
    <row r="128" spans="1:4" ht="15" hidden="1" customHeight="1">
      <c r="A128" s="617"/>
      <c r="B128" s="618" t="s">
        <v>293</v>
      </c>
      <c r="C128" s="619"/>
      <c r="D128" s="620"/>
    </row>
    <row r="129" spans="1:4" ht="15" hidden="1" customHeight="1">
      <c r="A129" s="589"/>
      <c r="B129" s="604" t="s">
        <v>114</v>
      </c>
      <c r="C129" s="389"/>
      <c r="D129" s="597"/>
    </row>
    <row r="130" spans="1:4" ht="1.5" hidden="1" customHeight="1">
      <c r="A130" s="589"/>
      <c r="B130" s="604" t="s">
        <v>115</v>
      </c>
      <c r="C130" s="389"/>
      <c r="D130" s="597"/>
    </row>
    <row r="131" spans="1:4" ht="18" hidden="1" customHeight="1">
      <c r="A131" s="585"/>
      <c r="B131" s="630" t="s">
        <v>140</v>
      </c>
      <c r="C131" s="631"/>
      <c r="D131" s="632"/>
    </row>
    <row r="132" spans="1:4" ht="32.25" customHeight="1">
      <c r="A132" s="614"/>
      <c r="B132" s="621"/>
      <c r="C132" s="616"/>
      <c r="D132" s="622"/>
    </row>
    <row r="133" spans="1:4" ht="28.5" customHeight="1" thickBot="1">
      <c r="A133" s="516" t="s">
        <v>262</v>
      </c>
      <c r="B133" s="516" t="s">
        <v>671</v>
      </c>
      <c r="C133" s="633"/>
      <c r="D133" s="557"/>
    </row>
    <row r="134" spans="1:4" ht="15.75" thickTop="1">
      <c r="A134" s="582" t="s">
        <v>148</v>
      </c>
      <c r="B134" s="583" t="s">
        <v>588</v>
      </c>
      <c r="C134" s="583" t="s">
        <v>672</v>
      </c>
      <c r="D134" s="634" t="s">
        <v>673</v>
      </c>
    </row>
    <row r="135" spans="1:4" ht="15">
      <c r="A135" s="635">
        <v>25</v>
      </c>
      <c r="B135" s="636" t="s">
        <v>674</v>
      </c>
      <c r="C135" s="637">
        <v>1887285515489</v>
      </c>
      <c r="D135" s="638">
        <v>1575560360048</v>
      </c>
    </row>
    <row r="136" spans="1:4" s="24" customFormat="1" ht="12.75" hidden="1">
      <c r="A136" s="589"/>
      <c r="B136" s="604" t="s">
        <v>675</v>
      </c>
      <c r="C136" s="389"/>
      <c r="D136" s="626"/>
    </row>
    <row r="137" spans="1:4" s="24" customFormat="1" ht="12.75" hidden="1" customHeight="1">
      <c r="A137" s="611"/>
      <c r="B137" s="599" t="s">
        <v>676</v>
      </c>
      <c r="C137" s="389">
        <v>1887285515489</v>
      </c>
      <c r="D137" s="626">
        <v>1575560360048</v>
      </c>
    </row>
    <row r="138" spans="1:4" ht="15" hidden="1" customHeight="1">
      <c r="A138" s="611"/>
      <c r="B138" s="599" t="s">
        <v>12</v>
      </c>
      <c r="C138" s="600"/>
      <c r="D138" s="639"/>
    </row>
    <row r="139" spans="1:4" ht="15" hidden="1" customHeight="1">
      <c r="A139" s="589">
        <v>26</v>
      </c>
      <c r="B139" s="586" t="s">
        <v>226</v>
      </c>
      <c r="C139" s="389"/>
      <c r="D139" s="626"/>
    </row>
    <row r="140" spans="1:4" ht="15" hidden="1" customHeight="1">
      <c r="A140" s="589"/>
      <c r="B140" s="599" t="s">
        <v>13</v>
      </c>
      <c r="C140" s="389"/>
      <c r="D140" s="626"/>
    </row>
    <row r="141" spans="1:4" ht="15" hidden="1" customHeight="1">
      <c r="A141" s="589"/>
      <c r="B141" s="599" t="s">
        <v>14</v>
      </c>
      <c r="C141" s="389"/>
      <c r="D141" s="626"/>
    </row>
    <row r="142" spans="1:4" ht="15" hidden="1" customHeight="1">
      <c r="A142" s="589"/>
      <c r="B142" s="599" t="s">
        <v>241</v>
      </c>
      <c r="C142" s="389"/>
      <c r="D142" s="626"/>
    </row>
    <row r="143" spans="1:4" ht="15" hidden="1" customHeight="1">
      <c r="A143" s="589"/>
      <c r="B143" s="599" t="s">
        <v>242</v>
      </c>
      <c r="C143" s="389"/>
      <c r="D143" s="626"/>
    </row>
    <row r="144" spans="1:4" ht="15" hidden="1" customHeight="1">
      <c r="A144" s="589"/>
      <c r="B144" s="599" t="s">
        <v>243</v>
      </c>
      <c r="C144" s="389"/>
      <c r="D144" s="626"/>
    </row>
    <row r="145" spans="1:233" ht="15" hidden="1">
      <c r="A145" s="589"/>
      <c r="B145" s="599" t="s">
        <v>244</v>
      </c>
      <c r="C145" s="389"/>
      <c r="D145" s="626"/>
    </row>
    <row r="146" spans="1:233" ht="15">
      <c r="A146" s="589">
        <v>27</v>
      </c>
      <c r="B146" s="586" t="s">
        <v>677</v>
      </c>
      <c r="C146" s="393">
        <v>1887285515489</v>
      </c>
      <c r="D146" s="640">
        <v>1575560360048</v>
      </c>
    </row>
    <row r="147" spans="1:233" ht="15">
      <c r="A147" s="589"/>
      <c r="B147" s="604" t="s">
        <v>675</v>
      </c>
      <c r="C147" s="389"/>
      <c r="D147" s="626"/>
    </row>
    <row r="148" spans="1:233" ht="15">
      <c r="A148" s="589"/>
      <c r="B148" s="599" t="s">
        <v>678</v>
      </c>
      <c r="C148" s="389">
        <v>1887285515489</v>
      </c>
      <c r="D148" s="626">
        <v>1575560360048</v>
      </c>
    </row>
    <row r="149" spans="1:233" ht="21" customHeight="1">
      <c r="A149" s="589"/>
      <c r="B149" s="599" t="s">
        <v>679</v>
      </c>
      <c r="C149" s="389"/>
      <c r="D149" s="626"/>
    </row>
    <row r="150" spans="1:233" ht="18.75" customHeight="1">
      <c r="A150" s="589">
        <v>28</v>
      </c>
      <c r="B150" s="586" t="s">
        <v>680</v>
      </c>
      <c r="C150" s="393">
        <v>1634478891145.2</v>
      </c>
      <c r="D150" s="641">
        <v>1370441906497</v>
      </c>
    </row>
    <row r="151" spans="1:233" ht="15" hidden="1" customHeight="1">
      <c r="A151" s="589"/>
      <c r="B151" s="604" t="s">
        <v>681</v>
      </c>
      <c r="C151" s="389">
        <v>1634478891145.2</v>
      </c>
      <c r="D151" s="402">
        <v>1370441906497</v>
      </c>
    </row>
    <row r="152" spans="1:233" ht="15" hidden="1" customHeight="1">
      <c r="A152" s="589"/>
      <c r="B152" s="604" t="s">
        <v>141</v>
      </c>
      <c r="C152" s="389"/>
      <c r="D152" s="626"/>
    </row>
    <row r="153" spans="1:233" ht="15" hidden="1" customHeight="1">
      <c r="A153" s="589"/>
      <c r="B153" s="604" t="s">
        <v>283</v>
      </c>
      <c r="C153" s="389"/>
      <c r="D153" s="626"/>
    </row>
    <row r="154" spans="1:233" ht="15" hidden="1" customHeight="1">
      <c r="A154" s="589"/>
      <c r="B154" s="604" t="s">
        <v>1</v>
      </c>
      <c r="C154" s="389"/>
      <c r="D154" s="626"/>
    </row>
    <row r="155" spans="1:233" ht="15" hidden="1" customHeight="1">
      <c r="A155" s="589"/>
      <c r="B155" s="604" t="s">
        <v>69</v>
      </c>
      <c r="C155" s="389"/>
      <c r="D155" s="626"/>
    </row>
    <row r="156" spans="1:233" ht="15" hidden="1" customHeight="1">
      <c r="A156" s="589"/>
      <c r="B156" s="604" t="s">
        <v>70</v>
      </c>
      <c r="C156" s="389"/>
      <c r="D156" s="626"/>
    </row>
    <row r="157" spans="1:233" ht="15" hidden="1" customHeight="1">
      <c r="A157" s="589"/>
      <c r="B157" s="604" t="s">
        <v>71</v>
      </c>
      <c r="C157" s="389"/>
      <c r="D157" s="626"/>
    </row>
    <row r="158" spans="1:233" ht="21" hidden="1" customHeight="1">
      <c r="A158" s="589"/>
      <c r="B158" s="604" t="s">
        <v>143</v>
      </c>
      <c r="C158" s="389"/>
      <c r="D158" s="626"/>
    </row>
    <row r="159" spans="1:233" s="19" customFormat="1" ht="21.75" customHeight="1" thickBot="1">
      <c r="A159" s="589">
        <v>29</v>
      </c>
      <c r="B159" s="586" t="s">
        <v>682</v>
      </c>
      <c r="C159" s="393">
        <v>1117293467</v>
      </c>
      <c r="D159" s="640">
        <v>774318416</v>
      </c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  <c r="BU159" s="12"/>
      <c r="BV159" s="12"/>
      <c r="BW159" s="12"/>
      <c r="BX159" s="12"/>
      <c r="BY159" s="12"/>
      <c r="BZ159" s="12"/>
      <c r="CA159" s="12"/>
      <c r="CB159" s="12"/>
      <c r="CC159" s="12"/>
      <c r="CD159" s="12"/>
      <c r="CE159" s="12"/>
      <c r="CF159" s="12"/>
      <c r="CG159" s="12"/>
      <c r="CH159" s="12"/>
      <c r="CI159" s="12"/>
      <c r="CJ159" s="12"/>
      <c r="CK159" s="12"/>
      <c r="CL159" s="12"/>
      <c r="CM159" s="12"/>
      <c r="CN159" s="12"/>
      <c r="CO159" s="12"/>
      <c r="CP159" s="12"/>
      <c r="CQ159" s="12"/>
      <c r="CR159" s="12"/>
      <c r="CS159" s="12"/>
      <c r="CT159" s="12"/>
      <c r="CU159" s="12"/>
      <c r="CV159" s="12"/>
      <c r="CW159" s="12"/>
      <c r="CX159" s="12"/>
      <c r="CY159" s="12"/>
      <c r="CZ159" s="12"/>
      <c r="DA159" s="12"/>
      <c r="DB159" s="12"/>
      <c r="DC159" s="12"/>
      <c r="DD159" s="12"/>
      <c r="DE159" s="12"/>
      <c r="DF159" s="12"/>
      <c r="DG159" s="12"/>
      <c r="DH159" s="12"/>
      <c r="DI159" s="12"/>
      <c r="DJ159" s="12"/>
      <c r="DK159" s="12"/>
      <c r="DL159" s="12"/>
      <c r="DM159" s="12"/>
      <c r="DN159" s="12"/>
      <c r="DO159" s="12"/>
      <c r="DP159" s="12"/>
      <c r="DQ159" s="12"/>
      <c r="DR159" s="12"/>
      <c r="DS159" s="12"/>
      <c r="DT159" s="12"/>
      <c r="DU159" s="12"/>
      <c r="DV159" s="12"/>
      <c r="DW159" s="12"/>
      <c r="DX159" s="12"/>
      <c r="DY159" s="12"/>
      <c r="DZ159" s="12"/>
      <c r="EA159" s="12"/>
      <c r="EB159" s="12"/>
      <c r="EC159" s="12"/>
      <c r="ED159" s="12"/>
      <c r="EE159" s="12"/>
      <c r="EF159" s="12"/>
      <c r="EG159" s="12"/>
      <c r="EH159" s="12"/>
      <c r="EI159" s="12"/>
      <c r="EJ159" s="12"/>
      <c r="EK159" s="12"/>
      <c r="EL159" s="12"/>
      <c r="EM159" s="12"/>
      <c r="EN159" s="12"/>
      <c r="EO159" s="12"/>
      <c r="EP159" s="12"/>
      <c r="EQ159" s="12"/>
      <c r="ER159" s="12"/>
      <c r="ES159" s="12"/>
      <c r="ET159" s="12"/>
      <c r="EU159" s="12"/>
      <c r="EV159" s="12"/>
      <c r="EW159" s="12"/>
      <c r="EX159" s="12"/>
      <c r="EY159" s="12"/>
      <c r="EZ159" s="12"/>
      <c r="FA159" s="12"/>
      <c r="FB159" s="12"/>
      <c r="FC159" s="12"/>
      <c r="FD159" s="12"/>
      <c r="FE159" s="12"/>
      <c r="FF159" s="12"/>
      <c r="FG159" s="12"/>
      <c r="FH159" s="12"/>
      <c r="FI159" s="12"/>
      <c r="FJ159" s="12"/>
      <c r="FK159" s="12"/>
      <c r="FL159" s="12"/>
      <c r="FM159" s="12"/>
      <c r="FN159" s="12"/>
      <c r="FO159" s="12"/>
      <c r="FP159" s="12"/>
      <c r="FQ159" s="12"/>
      <c r="FR159" s="12"/>
      <c r="FS159" s="12"/>
      <c r="FT159" s="12"/>
      <c r="FU159" s="12"/>
      <c r="FV159" s="12"/>
      <c r="FW159" s="12"/>
      <c r="FX159" s="12"/>
      <c r="FY159" s="12"/>
      <c r="FZ159" s="12"/>
      <c r="GA159" s="12"/>
      <c r="GB159" s="12"/>
      <c r="GC159" s="12"/>
      <c r="GD159" s="12"/>
      <c r="GE159" s="12"/>
      <c r="GF159" s="12"/>
      <c r="GG159" s="12"/>
      <c r="GH159" s="12"/>
      <c r="GI159" s="12"/>
      <c r="GJ159" s="12"/>
      <c r="GK159" s="12"/>
      <c r="GL159" s="12"/>
      <c r="GM159" s="12"/>
      <c r="GN159" s="12"/>
      <c r="GO159" s="12"/>
      <c r="GP159" s="12"/>
      <c r="GQ159" s="12"/>
      <c r="GR159" s="12"/>
      <c r="GS159" s="12"/>
      <c r="GT159" s="12"/>
      <c r="GU159" s="12"/>
      <c r="GV159" s="12"/>
      <c r="GW159" s="12"/>
      <c r="GX159" s="12"/>
      <c r="GY159" s="12"/>
      <c r="GZ159" s="12"/>
      <c r="HA159" s="12"/>
      <c r="HB159" s="12"/>
      <c r="HC159" s="12"/>
      <c r="HD159" s="12"/>
      <c r="HE159" s="12"/>
      <c r="HF159" s="12"/>
      <c r="HG159" s="12"/>
      <c r="HH159" s="12"/>
      <c r="HI159" s="12"/>
      <c r="HJ159" s="12"/>
      <c r="HK159" s="12"/>
      <c r="HL159" s="12"/>
      <c r="HM159" s="12"/>
      <c r="HN159" s="12"/>
      <c r="HO159" s="12"/>
      <c r="HP159" s="12"/>
      <c r="HQ159" s="12"/>
      <c r="HR159" s="12"/>
      <c r="HS159" s="12"/>
      <c r="HT159" s="12"/>
      <c r="HU159" s="12"/>
      <c r="HV159" s="12"/>
      <c r="HW159" s="12"/>
      <c r="HX159" s="12"/>
      <c r="HY159" s="12"/>
    </row>
    <row r="160" spans="1:233" s="19" customFormat="1" ht="15" hidden="1" customHeight="1">
      <c r="A160" s="592"/>
      <c r="B160" s="642" t="s">
        <v>683</v>
      </c>
      <c r="C160" s="643">
        <v>1117293467</v>
      </c>
      <c r="D160" s="594">
        <v>774318416</v>
      </c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  <c r="BQ160" s="12"/>
      <c r="BR160" s="12"/>
      <c r="BS160" s="12"/>
      <c r="BT160" s="12"/>
      <c r="BU160" s="12"/>
      <c r="BV160" s="12"/>
      <c r="BW160" s="12"/>
      <c r="BX160" s="12"/>
      <c r="BY160" s="12"/>
      <c r="BZ160" s="12"/>
      <c r="CA160" s="12"/>
      <c r="CB160" s="12"/>
      <c r="CC160" s="12"/>
      <c r="CD160" s="12"/>
      <c r="CE160" s="12"/>
      <c r="CF160" s="12"/>
      <c r="CG160" s="12"/>
      <c r="CH160" s="12"/>
      <c r="CI160" s="12"/>
      <c r="CJ160" s="12"/>
      <c r="CK160" s="12"/>
      <c r="CL160" s="12"/>
      <c r="CM160" s="12"/>
      <c r="CN160" s="12"/>
      <c r="CO160" s="12"/>
      <c r="CP160" s="12"/>
      <c r="CQ160" s="12"/>
      <c r="CR160" s="12"/>
      <c r="CS160" s="12"/>
      <c r="CT160" s="12"/>
      <c r="CU160" s="12"/>
      <c r="CV160" s="12"/>
      <c r="CW160" s="12"/>
      <c r="CX160" s="12"/>
      <c r="CY160" s="12"/>
      <c r="CZ160" s="12"/>
      <c r="DA160" s="12"/>
      <c r="DB160" s="12"/>
      <c r="DC160" s="12"/>
      <c r="DD160" s="12"/>
      <c r="DE160" s="12"/>
      <c r="DF160" s="12"/>
      <c r="DG160" s="12"/>
      <c r="DH160" s="12"/>
      <c r="DI160" s="12"/>
      <c r="DJ160" s="12"/>
      <c r="DK160" s="12"/>
      <c r="DL160" s="12"/>
      <c r="DM160" s="12"/>
      <c r="DN160" s="12"/>
      <c r="DO160" s="12"/>
      <c r="DP160" s="12"/>
      <c r="DQ160" s="12"/>
      <c r="DR160" s="12"/>
      <c r="DS160" s="12"/>
      <c r="DT160" s="12"/>
      <c r="DU160" s="12"/>
      <c r="DV160" s="12"/>
      <c r="DW160" s="12"/>
      <c r="DX160" s="12"/>
      <c r="DY160" s="12"/>
      <c r="DZ160" s="12"/>
      <c r="EA160" s="12"/>
      <c r="EB160" s="12"/>
      <c r="EC160" s="12"/>
      <c r="ED160" s="12"/>
      <c r="EE160" s="12"/>
      <c r="EF160" s="12"/>
      <c r="EG160" s="12"/>
      <c r="EH160" s="12"/>
      <c r="EI160" s="12"/>
      <c r="EJ160" s="12"/>
      <c r="EK160" s="12"/>
      <c r="EL160" s="12"/>
      <c r="EM160" s="12"/>
      <c r="EN160" s="12"/>
      <c r="EO160" s="12"/>
      <c r="EP160" s="12"/>
      <c r="EQ160" s="12"/>
      <c r="ER160" s="12"/>
      <c r="ES160" s="12"/>
      <c r="ET160" s="12"/>
      <c r="EU160" s="12"/>
      <c r="EV160" s="12"/>
      <c r="EW160" s="12"/>
      <c r="EX160" s="12"/>
      <c r="EY160" s="12"/>
      <c r="EZ160" s="12"/>
      <c r="FA160" s="12"/>
      <c r="FB160" s="12"/>
      <c r="FC160" s="12"/>
      <c r="FD160" s="12"/>
      <c r="FE160" s="12"/>
      <c r="FF160" s="12"/>
      <c r="FG160" s="12"/>
      <c r="FH160" s="12"/>
      <c r="FI160" s="12"/>
      <c r="FJ160" s="12"/>
      <c r="FK160" s="12"/>
      <c r="FL160" s="12"/>
      <c r="FM160" s="12"/>
      <c r="FN160" s="12"/>
      <c r="FO160" s="12"/>
      <c r="FP160" s="12"/>
      <c r="FQ160" s="12"/>
      <c r="FR160" s="12"/>
      <c r="FS160" s="12"/>
      <c r="FT160" s="12"/>
      <c r="FU160" s="12"/>
      <c r="FV160" s="12"/>
      <c r="FW160" s="12"/>
      <c r="FX160" s="12"/>
      <c r="FY160" s="12"/>
      <c r="FZ160" s="12"/>
      <c r="GA160" s="12"/>
      <c r="GB160" s="12"/>
      <c r="GC160" s="12"/>
      <c r="GD160" s="12"/>
      <c r="GE160" s="12"/>
      <c r="GF160" s="12"/>
      <c r="GG160" s="12"/>
      <c r="GH160" s="12"/>
      <c r="GI160" s="12"/>
      <c r="GJ160" s="12"/>
      <c r="GK160" s="12"/>
      <c r="GL160" s="12"/>
      <c r="GM160" s="12"/>
      <c r="GN160" s="12"/>
      <c r="GO160" s="12"/>
      <c r="GP160" s="12"/>
      <c r="GQ160" s="12"/>
      <c r="GR160" s="12"/>
      <c r="GS160" s="12"/>
      <c r="GT160" s="12"/>
      <c r="GU160" s="12"/>
      <c r="GV160" s="12"/>
      <c r="GW160" s="12"/>
      <c r="GX160" s="12"/>
      <c r="GY160" s="12"/>
      <c r="GZ160" s="12"/>
      <c r="HA160" s="12"/>
      <c r="HB160" s="12"/>
      <c r="HC160" s="12"/>
      <c r="HD160" s="12"/>
      <c r="HE160" s="12"/>
      <c r="HF160" s="12"/>
      <c r="HG160" s="12"/>
      <c r="HH160" s="12"/>
      <c r="HI160" s="12"/>
      <c r="HJ160" s="12"/>
      <c r="HK160" s="12"/>
      <c r="HL160" s="12"/>
      <c r="HM160" s="12"/>
      <c r="HN160" s="12"/>
      <c r="HO160" s="12"/>
      <c r="HP160" s="12"/>
      <c r="HQ160" s="12"/>
      <c r="HR160" s="12"/>
      <c r="HS160" s="12"/>
      <c r="HT160" s="12"/>
      <c r="HU160" s="12"/>
      <c r="HV160" s="12"/>
      <c r="HW160" s="12"/>
      <c r="HX160" s="12"/>
      <c r="HY160" s="12"/>
    </row>
    <row r="161" spans="1:233" s="19" customFormat="1" ht="15" hidden="1" customHeight="1">
      <c r="A161" s="592"/>
      <c r="B161" s="642" t="s">
        <v>290</v>
      </c>
      <c r="C161" s="643"/>
      <c r="D161" s="594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/>
      <c r="BQ161" s="12"/>
      <c r="BR161" s="12"/>
      <c r="BS161" s="12"/>
      <c r="BT161" s="12"/>
      <c r="BU161" s="12"/>
      <c r="BV161" s="12"/>
      <c r="BW161" s="12"/>
      <c r="BX161" s="12"/>
      <c r="BY161" s="12"/>
      <c r="BZ161" s="12"/>
      <c r="CA161" s="12"/>
      <c r="CB161" s="12"/>
      <c r="CC161" s="12"/>
      <c r="CD161" s="12"/>
      <c r="CE161" s="12"/>
      <c r="CF161" s="12"/>
      <c r="CG161" s="12"/>
      <c r="CH161" s="12"/>
      <c r="CI161" s="12"/>
      <c r="CJ161" s="12"/>
      <c r="CK161" s="12"/>
      <c r="CL161" s="12"/>
      <c r="CM161" s="12"/>
      <c r="CN161" s="12"/>
      <c r="CO161" s="12"/>
      <c r="CP161" s="12"/>
      <c r="CQ161" s="12"/>
      <c r="CR161" s="12"/>
      <c r="CS161" s="12"/>
      <c r="CT161" s="12"/>
      <c r="CU161" s="12"/>
      <c r="CV161" s="12"/>
      <c r="CW161" s="12"/>
      <c r="CX161" s="12"/>
      <c r="CY161" s="12"/>
      <c r="CZ161" s="12"/>
      <c r="DA161" s="12"/>
      <c r="DB161" s="12"/>
      <c r="DC161" s="12"/>
      <c r="DD161" s="12"/>
      <c r="DE161" s="12"/>
      <c r="DF161" s="12"/>
      <c r="DG161" s="12"/>
      <c r="DH161" s="12"/>
      <c r="DI161" s="12"/>
      <c r="DJ161" s="12"/>
      <c r="DK161" s="12"/>
      <c r="DL161" s="12"/>
      <c r="DM161" s="12"/>
      <c r="DN161" s="12"/>
      <c r="DO161" s="12"/>
      <c r="DP161" s="12"/>
      <c r="DQ161" s="12"/>
      <c r="DR161" s="12"/>
      <c r="DS161" s="12"/>
      <c r="DT161" s="12"/>
      <c r="DU161" s="12"/>
      <c r="DV161" s="12"/>
      <c r="DW161" s="12"/>
      <c r="DX161" s="12"/>
      <c r="DY161" s="12"/>
      <c r="DZ161" s="12"/>
      <c r="EA161" s="12"/>
      <c r="EB161" s="12"/>
      <c r="EC161" s="12"/>
      <c r="ED161" s="12"/>
      <c r="EE161" s="12"/>
      <c r="EF161" s="12"/>
      <c r="EG161" s="12"/>
      <c r="EH161" s="12"/>
      <c r="EI161" s="12"/>
      <c r="EJ161" s="12"/>
      <c r="EK161" s="12"/>
      <c r="EL161" s="12"/>
      <c r="EM161" s="12"/>
      <c r="EN161" s="12"/>
      <c r="EO161" s="12"/>
      <c r="EP161" s="12"/>
      <c r="EQ161" s="12"/>
      <c r="ER161" s="12"/>
      <c r="ES161" s="12"/>
      <c r="ET161" s="12"/>
      <c r="EU161" s="12"/>
      <c r="EV161" s="12"/>
      <c r="EW161" s="12"/>
      <c r="EX161" s="12"/>
      <c r="EY161" s="12"/>
      <c r="EZ161" s="12"/>
      <c r="FA161" s="12"/>
      <c r="FB161" s="12"/>
      <c r="FC161" s="12"/>
      <c r="FD161" s="12"/>
      <c r="FE161" s="12"/>
      <c r="FF161" s="12"/>
      <c r="FG161" s="12"/>
      <c r="FH161" s="12"/>
      <c r="FI161" s="12"/>
      <c r="FJ161" s="12"/>
      <c r="FK161" s="12"/>
      <c r="FL161" s="12"/>
      <c r="FM161" s="12"/>
      <c r="FN161" s="12"/>
      <c r="FO161" s="12"/>
      <c r="FP161" s="12"/>
      <c r="FQ161" s="12"/>
      <c r="FR161" s="12"/>
      <c r="FS161" s="12"/>
      <c r="FT161" s="12"/>
      <c r="FU161" s="12"/>
      <c r="FV161" s="12"/>
      <c r="FW161" s="12"/>
      <c r="FX161" s="12"/>
      <c r="FY161" s="12"/>
      <c r="FZ161" s="12"/>
      <c r="GA161" s="12"/>
      <c r="GB161" s="12"/>
      <c r="GC161" s="12"/>
      <c r="GD161" s="12"/>
      <c r="GE161" s="12"/>
      <c r="GF161" s="12"/>
      <c r="GG161" s="12"/>
      <c r="GH161" s="12"/>
      <c r="GI161" s="12"/>
      <c r="GJ161" s="12"/>
      <c r="GK161" s="12"/>
      <c r="GL161" s="12"/>
      <c r="GM161" s="12"/>
      <c r="GN161" s="12"/>
      <c r="GO161" s="12"/>
      <c r="GP161" s="12"/>
      <c r="GQ161" s="12"/>
      <c r="GR161" s="12"/>
      <c r="GS161" s="12"/>
      <c r="GT161" s="12"/>
      <c r="GU161" s="12"/>
      <c r="GV161" s="12"/>
      <c r="GW161" s="12"/>
      <c r="GX161" s="12"/>
      <c r="GY161" s="12"/>
      <c r="GZ161" s="12"/>
      <c r="HA161" s="12"/>
      <c r="HB161" s="12"/>
      <c r="HC161" s="12"/>
      <c r="HD161" s="12"/>
      <c r="HE161" s="12"/>
      <c r="HF161" s="12"/>
      <c r="HG161" s="12"/>
      <c r="HH161" s="12"/>
      <c r="HI161" s="12"/>
      <c r="HJ161" s="12"/>
      <c r="HK161" s="12"/>
      <c r="HL161" s="12"/>
      <c r="HM161" s="12"/>
      <c r="HN161" s="12"/>
      <c r="HO161" s="12"/>
      <c r="HP161" s="12"/>
      <c r="HQ161" s="12"/>
      <c r="HR161" s="12"/>
      <c r="HS161" s="12"/>
      <c r="HT161" s="12"/>
      <c r="HU161" s="12"/>
      <c r="HV161" s="12"/>
      <c r="HW161" s="12"/>
      <c r="HX161" s="12"/>
      <c r="HY161" s="12"/>
    </row>
    <row r="162" spans="1:233" s="19" customFormat="1" ht="15" hidden="1" customHeight="1">
      <c r="A162" s="592"/>
      <c r="B162" s="642" t="s">
        <v>291</v>
      </c>
      <c r="C162" s="643"/>
      <c r="D162" s="594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  <c r="BU162" s="12"/>
      <c r="BV162" s="12"/>
      <c r="BW162" s="12"/>
      <c r="BX162" s="12"/>
      <c r="BY162" s="12"/>
      <c r="BZ162" s="12"/>
      <c r="CA162" s="12"/>
      <c r="CB162" s="12"/>
      <c r="CC162" s="12"/>
      <c r="CD162" s="12"/>
      <c r="CE162" s="12"/>
      <c r="CF162" s="12"/>
      <c r="CG162" s="12"/>
      <c r="CH162" s="12"/>
      <c r="CI162" s="12"/>
      <c r="CJ162" s="12"/>
      <c r="CK162" s="12"/>
      <c r="CL162" s="12"/>
      <c r="CM162" s="12"/>
      <c r="CN162" s="12"/>
      <c r="CO162" s="12"/>
      <c r="CP162" s="12"/>
      <c r="CQ162" s="12"/>
      <c r="CR162" s="12"/>
      <c r="CS162" s="12"/>
      <c r="CT162" s="12"/>
      <c r="CU162" s="12"/>
      <c r="CV162" s="12"/>
      <c r="CW162" s="12"/>
      <c r="CX162" s="12"/>
      <c r="CY162" s="12"/>
      <c r="CZ162" s="12"/>
      <c r="DA162" s="12"/>
      <c r="DB162" s="12"/>
      <c r="DC162" s="12"/>
      <c r="DD162" s="12"/>
      <c r="DE162" s="12"/>
      <c r="DF162" s="12"/>
      <c r="DG162" s="12"/>
      <c r="DH162" s="12"/>
      <c r="DI162" s="12"/>
      <c r="DJ162" s="12"/>
      <c r="DK162" s="12"/>
      <c r="DL162" s="12"/>
      <c r="DM162" s="12"/>
      <c r="DN162" s="12"/>
      <c r="DO162" s="12"/>
      <c r="DP162" s="12"/>
      <c r="DQ162" s="12"/>
      <c r="DR162" s="12"/>
      <c r="DS162" s="12"/>
      <c r="DT162" s="12"/>
      <c r="DU162" s="12"/>
      <c r="DV162" s="12"/>
      <c r="DW162" s="12"/>
      <c r="DX162" s="12"/>
      <c r="DY162" s="12"/>
      <c r="DZ162" s="12"/>
      <c r="EA162" s="12"/>
      <c r="EB162" s="12"/>
      <c r="EC162" s="12"/>
      <c r="ED162" s="12"/>
      <c r="EE162" s="12"/>
      <c r="EF162" s="12"/>
      <c r="EG162" s="12"/>
      <c r="EH162" s="12"/>
      <c r="EI162" s="12"/>
      <c r="EJ162" s="12"/>
      <c r="EK162" s="12"/>
      <c r="EL162" s="12"/>
      <c r="EM162" s="12"/>
      <c r="EN162" s="12"/>
      <c r="EO162" s="12"/>
      <c r="EP162" s="12"/>
      <c r="EQ162" s="12"/>
      <c r="ER162" s="12"/>
      <c r="ES162" s="12"/>
      <c r="ET162" s="12"/>
      <c r="EU162" s="12"/>
      <c r="EV162" s="12"/>
      <c r="EW162" s="12"/>
      <c r="EX162" s="12"/>
      <c r="EY162" s="12"/>
      <c r="EZ162" s="12"/>
      <c r="FA162" s="12"/>
      <c r="FB162" s="12"/>
      <c r="FC162" s="12"/>
      <c r="FD162" s="12"/>
      <c r="FE162" s="12"/>
      <c r="FF162" s="12"/>
      <c r="FG162" s="12"/>
      <c r="FH162" s="12"/>
      <c r="FI162" s="12"/>
      <c r="FJ162" s="12"/>
      <c r="FK162" s="12"/>
      <c r="FL162" s="12"/>
      <c r="FM162" s="12"/>
      <c r="FN162" s="12"/>
      <c r="FO162" s="12"/>
      <c r="FP162" s="12"/>
      <c r="FQ162" s="12"/>
      <c r="FR162" s="12"/>
      <c r="FS162" s="12"/>
      <c r="FT162" s="12"/>
      <c r="FU162" s="12"/>
      <c r="FV162" s="12"/>
      <c r="FW162" s="12"/>
      <c r="FX162" s="12"/>
      <c r="FY162" s="12"/>
      <c r="FZ162" s="12"/>
      <c r="GA162" s="12"/>
      <c r="GB162" s="12"/>
      <c r="GC162" s="12"/>
      <c r="GD162" s="12"/>
      <c r="GE162" s="12"/>
      <c r="GF162" s="12"/>
      <c r="GG162" s="12"/>
      <c r="GH162" s="12"/>
      <c r="GI162" s="12"/>
      <c r="GJ162" s="12"/>
      <c r="GK162" s="12"/>
      <c r="GL162" s="12"/>
      <c r="GM162" s="12"/>
      <c r="GN162" s="12"/>
      <c r="GO162" s="12"/>
      <c r="GP162" s="12"/>
      <c r="GQ162" s="12"/>
      <c r="GR162" s="12"/>
      <c r="GS162" s="12"/>
      <c r="GT162" s="12"/>
      <c r="GU162" s="12"/>
      <c r="GV162" s="12"/>
      <c r="GW162" s="12"/>
      <c r="GX162" s="12"/>
      <c r="GY162" s="12"/>
      <c r="GZ162" s="12"/>
      <c r="HA162" s="12"/>
      <c r="HB162" s="12"/>
      <c r="HC162" s="12"/>
      <c r="HD162" s="12"/>
      <c r="HE162" s="12"/>
      <c r="HF162" s="12"/>
      <c r="HG162" s="12"/>
      <c r="HH162" s="12"/>
      <c r="HI162" s="12"/>
      <c r="HJ162" s="12"/>
      <c r="HK162" s="12"/>
      <c r="HL162" s="12"/>
      <c r="HM162" s="12"/>
      <c r="HN162" s="12"/>
      <c r="HO162" s="12"/>
      <c r="HP162" s="12"/>
      <c r="HQ162" s="12"/>
      <c r="HR162" s="12"/>
      <c r="HS162" s="12"/>
      <c r="HT162" s="12"/>
      <c r="HU162" s="12"/>
      <c r="HV162" s="12"/>
      <c r="HW162" s="12"/>
      <c r="HX162" s="12"/>
      <c r="HY162" s="12"/>
    </row>
    <row r="163" spans="1:233" s="19" customFormat="1" ht="15" hidden="1" customHeight="1">
      <c r="A163" s="592"/>
      <c r="B163" s="642" t="s">
        <v>17</v>
      </c>
      <c r="C163" s="643"/>
      <c r="D163" s="594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  <c r="BR163" s="12"/>
      <c r="BS163" s="12"/>
      <c r="BT163" s="12"/>
      <c r="BU163" s="12"/>
      <c r="BV163" s="12"/>
      <c r="BW163" s="12"/>
      <c r="BX163" s="12"/>
      <c r="BY163" s="12"/>
      <c r="BZ163" s="12"/>
      <c r="CA163" s="12"/>
      <c r="CB163" s="12"/>
      <c r="CC163" s="12"/>
      <c r="CD163" s="12"/>
      <c r="CE163" s="12"/>
      <c r="CF163" s="12"/>
      <c r="CG163" s="12"/>
      <c r="CH163" s="12"/>
      <c r="CI163" s="12"/>
      <c r="CJ163" s="12"/>
      <c r="CK163" s="12"/>
      <c r="CL163" s="12"/>
      <c r="CM163" s="12"/>
      <c r="CN163" s="12"/>
      <c r="CO163" s="12"/>
      <c r="CP163" s="12"/>
      <c r="CQ163" s="12"/>
      <c r="CR163" s="12"/>
      <c r="CS163" s="12"/>
      <c r="CT163" s="12"/>
      <c r="CU163" s="12"/>
      <c r="CV163" s="12"/>
      <c r="CW163" s="12"/>
      <c r="CX163" s="12"/>
      <c r="CY163" s="12"/>
      <c r="CZ163" s="12"/>
      <c r="DA163" s="12"/>
      <c r="DB163" s="12"/>
      <c r="DC163" s="12"/>
      <c r="DD163" s="12"/>
      <c r="DE163" s="12"/>
      <c r="DF163" s="12"/>
      <c r="DG163" s="12"/>
      <c r="DH163" s="12"/>
      <c r="DI163" s="12"/>
      <c r="DJ163" s="12"/>
      <c r="DK163" s="12"/>
      <c r="DL163" s="12"/>
      <c r="DM163" s="12"/>
      <c r="DN163" s="12"/>
      <c r="DO163" s="12"/>
      <c r="DP163" s="12"/>
      <c r="DQ163" s="12"/>
      <c r="DR163" s="12"/>
      <c r="DS163" s="12"/>
      <c r="DT163" s="12"/>
      <c r="DU163" s="12"/>
      <c r="DV163" s="12"/>
      <c r="DW163" s="12"/>
      <c r="DX163" s="12"/>
      <c r="DY163" s="12"/>
      <c r="DZ163" s="12"/>
      <c r="EA163" s="12"/>
      <c r="EB163" s="12"/>
      <c r="EC163" s="12"/>
      <c r="ED163" s="12"/>
      <c r="EE163" s="12"/>
      <c r="EF163" s="12"/>
      <c r="EG163" s="12"/>
      <c r="EH163" s="12"/>
      <c r="EI163" s="12"/>
      <c r="EJ163" s="12"/>
      <c r="EK163" s="12"/>
      <c r="EL163" s="12"/>
      <c r="EM163" s="12"/>
      <c r="EN163" s="12"/>
      <c r="EO163" s="12"/>
      <c r="EP163" s="12"/>
      <c r="EQ163" s="12"/>
      <c r="ER163" s="12"/>
      <c r="ES163" s="12"/>
      <c r="ET163" s="12"/>
      <c r="EU163" s="12"/>
      <c r="EV163" s="12"/>
      <c r="EW163" s="12"/>
      <c r="EX163" s="12"/>
      <c r="EY163" s="12"/>
      <c r="EZ163" s="12"/>
      <c r="FA163" s="12"/>
      <c r="FB163" s="12"/>
      <c r="FC163" s="12"/>
      <c r="FD163" s="12"/>
      <c r="FE163" s="12"/>
      <c r="FF163" s="12"/>
      <c r="FG163" s="12"/>
      <c r="FH163" s="12"/>
      <c r="FI163" s="12"/>
      <c r="FJ163" s="12"/>
      <c r="FK163" s="12"/>
      <c r="FL163" s="12"/>
      <c r="FM163" s="12"/>
      <c r="FN163" s="12"/>
      <c r="FO163" s="12"/>
      <c r="FP163" s="12"/>
      <c r="FQ163" s="12"/>
      <c r="FR163" s="12"/>
      <c r="FS163" s="12"/>
      <c r="FT163" s="12"/>
      <c r="FU163" s="12"/>
      <c r="FV163" s="12"/>
      <c r="FW163" s="12"/>
      <c r="FX163" s="12"/>
      <c r="FY163" s="12"/>
      <c r="FZ163" s="12"/>
      <c r="GA163" s="12"/>
      <c r="GB163" s="12"/>
      <c r="GC163" s="12"/>
      <c r="GD163" s="12"/>
      <c r="GE163" s="12"/>
      <c r="GF163" s="12"/>
      <c r="GG163" s="12"/>
      <c r="GH163" s="12"/>
      <c r="GI163" s="12"/>
      <c r="GJ163" s="12"/>
      <c r="GK163" s="12"/>
      <c r="GL163" s="12"/>
      <c r="GM163" s="12"/>
      <c r="GN163" s="12"/>
      <c r="GO163" s="12"/>
      <c r="GP163" s="12"/>
      <c r="GQ163" s="12"/>
      <c r="GR163" s="12"/>
      <c r="GS163" s="12"/>
      <c r="GT163" s="12"/>
      <c r="GU163" s="12"/>
      <c r="GV163" s="12"/>
      <c r="GW163" s="12"/>
      <c r="GX163" s="12"/>
      <c r="GY163" s="12"/>
      <c r="GZ163" s="12"/>
      <c r="HA163" s="12"/>
      <c r="HB163" s="12"/>
      <c r="HC163" s="12"/>
      <c r="HD163" s="12"/>
      <c r="HE163" s="12"/>
      <c r="HF163" s="12"/>
      <c r="HG163" s="12"/>
      <c r="HH163" s="12"/>
      <c r="HI163" s="12"/>
      <c r="HJ163" s="12"/>
      <c r="HK163" s="12"/>
      <c r="HL163" s="12"/>
      <c r="HM163" s="12"/>
      <c r="HN163" s="12"/>
      <c r="HO163" s="12"/>
      <c r="HP163" s="12"/>
      <c r="HQ163" s="12"/>
      <c r="HR163" s="12"/>
      <c r="HS163" s="12"/>
      <c r="HT163" s="12"/>
      <c r="HU163" s="12"/>
      <c r="HV163" s="12"/>
      <c r="HW163" s="12"/>
      <c r="HX163" s="12"/>
      <c r="HY163" s="12"/>
    </row>
    <row r="164" spans="1:233" s="19" customFormat="1" ht="15" hidden="1" customHeight="1">
      <c r="A164" s="592"/>
      <c r="B164" s="642" t="s">
        <v>225</v>
      </c>
      <c r="C164" s="643"/>
      <c r="D164" s="594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  <c r="BW164" s="12"/>
      <c r="BX164" s="12"/>
      <c r="BY164" s="12"/>
      <c r="BZ164" s="12"/>
      <c r="CA164" s="12"/>
      <c r="CB164" s="12"/>
      <c r="CC164" s="12"/>
      <c r="CD164" s="12"/>
      <c r="CE164" s="12"/>
      <c r="CF164" s="12"/>
      <c r="CG164" s="12"/>
      <c r="CH164" s="12"/>
      <c r="CI164" s="12"/>
      <c r="CJ164" s="12"/>
      <c r="CK164" s="12"/>
      <c r="CL164" s="12"/>
      <c r="CM164" s="12"/>
      <c r="CN164" s="12"/>
      <c r="CO164" s="12"/>
      <c r="CP164" s="12"/>
      <c r="CQ164" s="12"/>
      <c r="CR164" s="12"/>
      <c r="CS164" s="12"/>
      <c r="CT164" s="12"/>
      <c r="CU164" s="12"/>
      <c r="CV164" s="12"/>
      <c r="CW164" s="12"/>
      <c r="CX164" s="12"/>
      <c r="CY164" s="12"/>
      <c r="CZ164" s="12"/>
      <c r="DA164" s="12"/>
      <c r="DB164" s="12"/>
      <c r="DC164" s="12"/>
      <c r="DD164" s="12"/>
      <c r="DE164" s="12"/>
      <c r="DF164" s="12"/>
      <c r="DG164" s="12"/>
      <c r="DH164" s="12"/>
      <c r="DI164" s="12"/>
      <c r="DJ164" s="12"/>
      <c r="DK164" s="12"/>
      <c r="DL164" s="12"/>
      <c r="DM164" s="12"/>
      <c r="DN164" s="12"/>
      <c r="DO164" s="12"/>
      <c r="DP164" s="12"/>
      <c r="DQ164" s="12"/>
      <c r="DR164" s="12"/>
      <c r="DS164" s="12"/>
      <c r="DT164" s="12"/>
      <c r="DU164" s="12"/>
      <c r="DV164" s="12"/>
      <c r="DW164" s="12"/>
      <c r="DX164" s="12"/>
      <c r="DY164" s="12"/>
      <c r="DZ164" s="12"/>
      <c r="EA164" s="12"/>
      <c r="EB164" s="12"/>
      <c r="EC164" s="12"/>
      <c r="ED164" s="12"/>
      <c r="EE164" s="12"/>
      <c r="EF164" s="12"/>
      <c r="EG164" s="12"/>
      <c r="EH164" s="12"/>
      <c r="EI164" s="12"/>
      <c r="EJ164" s="12"/>
      <c r="EK164" s="12"/>
      <c r="EL164" s="12"/>
      <c r="EM164" s="12"/>
      <c r="EN164" s="12"/>
      <c r="EO164" s="12"/>
      <c r="EP164" s="12"/>
      <c r="EQ164" s="12"/>
      <c r="ER164" s="12"/>
      <c r="ES164" s="12"/>
      <c r="ET164" s="12"/>
      <c r="EU164" s="12"/>
      <c r="EV164" s="12"/>
      <c r="EW164" s="12"/>
      <c r="EX164" s="12"/>
      <c r="EY164" s="12"/>
      <c r="EZ164" s="12"/>
      <c r="FA164" s="12"/>
      <c r="FB164" s="12"/>
      <c r="FC164" s="12"/>
      <c r="FD164" s="12"/>
      <c r="FE164" s="12"/>
      <c r="FF164" s="12"/>
      <c r="FG164" s="12"/>
      <c r="FH164" s="12"/>
      <c r="FI164" s="12"/>
      <c r="FJ164" s="12"/>
      <c r="FK164" s="12"/>
      <c r="FL164" s="12"/>
      <c r="FM164" s="12"/>
      <c r="FN164" s="12"/>
      <c r="FO164" s="12"/>
      <c r="FP164" s="12"/>
      <c r="FQ164" s="12"/>
      <c r="FR164" s="12"/>
      <c r="FS164" s="12"/>
      <c r="FT164" s="12"/>
      <c r="FU164" s="12"/>
      <c r="FV164" s="12"/>
      <c r="FW164" s="12"/>
      <c r="FX164" s="12"/>
      <c r="FY164" s="12"/>
      <c r="FZ164" s="12"/>
      <c r="GA164" s="12"/>
      <c r="GB164" s="12"/>
      <c r="GC164" s="12"/>
      <c r="GD164" s="12"/>
      <c r="GE164" s="12"/>
      <c r="GF164" s="12"/>
      <c r="GG164" s="12"/>
      <c r="GH164" s="12"/>
      <c r="GI164" s="12"/>
      <c r="GJ164" s="12"/>
      <c r="GK164" s="12"/>
      <c r="GL164" s="12"/>
      <c r="GM164" s="12"/>
      <c r="GN164" s="12"/>
      <c r="GO164" s="12"/>
      <c r="GP164" s="12"/>
      <c r="GQ164" s="12"/>
      <c r="GR164" s="12"/>
      <c r="GS164" s="12"/>
      <c r="GT164" s="12"/>
      <c r="GU164" s="12"/>
      <c r="GV164" s="12"/>
      <c r="GW164" s="12"/>
      <c r="GX164" s="12"/>
      <c r="GY164" s="12"/>
      <c r="GZ164" s="12"/>
      <c r="HA164" s="12"/>
      <c r="HB164" s="12"/>
      <c r="HC164" s="12"/>
      <c r="HD164" s="12"/>
      <c r="HE164" s="12"/>
      <c r="HF164" s="12"/>
      <c r="HG164" s="12"/>
      <c r="HH164" s="12"/>
      <c r="HI164" s="12"/>
      <c r="HJ164" s="12"/>
      <c r="HK164" s="12"/>
      <c r="HL164" s="12"/>
      <c r="HM164" s="12"/>
      <c r="HN164" s="12"/>
      <c r="HO164" s="12"/>
      <c r="HP164" s="12"/>
      <c r="HQ164" s="12"/>
      <c r="HR164" s="12"/>
      <c r="HS164" s="12"/>
      <c r="HT164" s="12"/>
      <c r="HU164" s="12"/>
      <c r="HV164" s="12"/>
      <c r="HW164" s="12"/>
      <c r="HX164" s="12"/>
      <c r="HY164" s="12"/>
    </row>
    <row r="165" spans="1:233" s="19" customFormat="1" ht="15" hidden="1" customHeight="1">
      <c r="A165" s="592"/>
      <c r="B165" s="642" t="s">
        <v>68</v>
      </c>
      <c r="C165" s="643"/>
      <c r="D165" s="594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2"/>
      <c r="BW165" s="12"/>
      <c r="BX165" s="12"/>
      <c r="BY165" s="12"/>
      <c r="BZ165" s="12"/>
      <c r="CA165" s="12"/>
      <c r="CB165" s="12"/>
      <c r="CC165" s="12"/>
      <c r="CD165" s="12"/>
      <c r="CE165" s="12"/>
      <c r="CF165" s="12"/>
      <c r="CG165" s="12"/>
      <c r="CH165" s="12"/>
      <c r="CI165" s="12"/>
      <c r="CJ165" s="12"/>
      <c r="CK165" s="12"/>
      <c r="CL165" s="12"/>
      <c r="CM165" s="12"/>
      <c r="CN165" s="12"/>
      <c r="CO165" s="12"/>
      <c r="CP165" s="12"/>
      <c r="CQ165" s="12"/>
      <c r="CR165" s="12"/>
      <c r="CS165" s="12"/>
      <c r="CT165" s="12"/>
      <c r="CU165" s="12"/>
      <c r="CV165" s="12"/>
      <c r="CW165" s="12"/>
      <c r="CX165" s="12"/>
      <c r="CY165" s="12"/>
      <c r="CZ165" s="12"/>
      <c r="DA165" s="12"/>
      <c r="DB165" s="12"/>
      <c r="DC165" s="12"/>
      <c r="DD165" s="12"/>
      <c r="DE165" s="12"/>
      <c r="DF165" s="12"/>
      <c r="DG165" s="12"/>
      <c r="DH165" s="12"/>
      <c r="DI165" s="12"/>
      <c r="DJ165" s="12"/>
      <c r="DK165" s="12"/>
      <c r="DL165" s="12"/>
      <c r="DM165" s="12"/>
      <c r="DN165" s="12"/>
      <c r="DO165" s="12"/>
      <c r="DP165" s="12"/>
      <c r="DQ165" s="12"/>
      <c r="DR165" s="12"/>
      <c r="DS165" s="12"/>
      <c r="DT165" s="12"/>
      <c r="DU165" s="12"/>
      <c r="DV165" s="12"/>
      <c r="DW165" s="12"/>
      <c r="DX165" s="12"/>
      <c r="DY165" s="12"/>
      <c r="DZ165" s="12"/>
      <c r="EA165" s="12"/>
      <c r="EB165" s="12"/>
      <c r="EC165" s="12"/>
      <c r="ED165" s="12"/>
      <c r="EE165" s="12"/>
      <c r="EF165" s="12"/>
      <c r="EG165" s="12"/>
      <c r="EH165" s="12"/>
      <c r="EI165" s="12"/>
      <c r="EJ165" s="12"/>
      <c r="EK165" s="12"/>
      <c r="EL165" s="12"/>
      <c r="EM165" s="12"/>
      <c r="EN165" s="12"/>
      <c r="EO165" s="12"/>
      <c r="EP165" s="12"/>
      <c r="EQ165" s="12"/>
      <c r="ER165" s="12"/>
      <c r="ES165" s="12"/>
      <c r="ET165" s="12"/>
      <c r="EU165" s="12"/>
      <c r="EV165" s="12"/>
      <c r="EW165" s="12"/>
      <c r="EX165" s="12"/>
      <c r="EY165" s="12"/>
      <c r="EZ165" s="12"/>
      <c r="FA165" s="12"/>
      <c r="FB165" s="12"/>
      <c r="FC165" s="12"/>
      <c r="FD165" s="12"/>
      <c r="FE165" s="12"/>
      <c r="FF165" s="12"/>
      <c r="FG165" s="12"/>
      <c r="FH165" s="12"/>
      <c r="FI165" s="12"/>
      <c r="FJ165" s="12"/>
      <c r="FK165" s="12"/>
      <c r="FL165" s="12"/>
      <c r="FM165" s="12"/>
      <c r="FN165" s="12"/>
      <c r="FO165" s="12"/>
      <c r="FP165" s="12"/>
      <c r="FQ165" s="12"/>
      <c r="FR165" s="12"/>
      <c r="FS165" s="12"/>
      <c r="FT165" s="12"/>
      <c r="FU165" s="12"/>
      <c r="FV165" s="12"/>
      <c r="FW165" s="12"/>
      <c r="FX165" s="12"/>
      <c r="FY165" s="12"/>
      <c r="FZ165" s="12"/>
      <c r="GA165" s="12"/>
      <c r="GB165" s="12"/>
      <c r="GC165" s="12"/>
      <c r="GD165" s="12"/>
      <c r="GE165" s="12"/>
      <c r="GF165" s="12"/>
      <c r="GG165" s="12"/>
      <c r="GH165" s="12"/>
      <c r="GI165" s="12"/>
      <c r="GJ165" s="12"/>
      <c r="GK165" s="12"/>
      <c r="GL165" s="12"/>
      <c r="GM165" s="12"/>
      <c r="GN165" s="12"/>
      <c r="GO165" s="12"/>
      <c r="GP165" s="12"/>
      <c r="GQ165" s="12"/>
      <c r="GR165" s="12"/>
      <c r="GS165" s="12"/>
      <c r="GT165" s="12"/>
      <c r="GU165" s="12"/>
      <c r="GV165" s="12"/>
      <c r="GW165" s="12"/>
      <c r="GX165" s="12"/>
      <c r="GY165" s="12"/>
      <c r="GZ165" s="12"/>
      <c r="HA165" s="12"/>
      <c r="HB165" s="12"/>
      <c r="HC165" s="12"/>
      <c r="HD165" s="12"/>
      <c r="HE165" s="12"/>
      <c r="HF165" s="12"/>
      <c r="HG165" s="12"/>
      <c r="HH165" s="12"/>
      <c r="HI165" s="12"/>
      <c r="HJ165" s="12"/>
      <c r="HK165" s="12"/>
      <c r="HL165" s="12"/>
      <c r="HM165" s="12"/>
      <c r="HN165" s="12"/>
      <c r="HO165" s="12"/>
      <c r="HP165" s="12"/>
      <c r="HQ165" s="12"/>
      <c r="HR165" s="12"/>
      <c r="HS165" s="12"/>
      <c r="HT165" s="12"/>
      <c r="HU165" s="12"/>
      <c r="HV165" s="12"/>
      <c r="HW165" s="12"/>
      <c r="HX165" s="12"/>
      <c r="HY165" s="12"/>
    </row>
    <row r="166" spans="1:233" s="29" customFormat="1" ht="15" hidden="1" customHeight="1">
      <c r="A166" s="592"/>
      <c r="B166" s="642" t="s">
        <v>18</v>
      </c>
      <c r="C166" s="643"/>
      <c r="D166" s="594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  <c r="BQ166" s="12"/>
      <c r="BR166" s="12"/>
      <c r="BS166" s="12"/>
      <c r="BT166" s="12"/>
      <c r="BU166" s="12"/>
      <c r="BV166" s="12"/>
      <c r="BW166" s="12"/>
      <c r="BX166" s="12"/>
      <c r="BY166" s="12"/>
      <c r="BZ166" s="12"/>
      <c r="CA166" s="12"/>
      <c r="CB166" s="12"/>
      <c r="CC166" s="12"/>
      <c r="CD166" s="12"/>
      <c r="CE166" s="12"/>
      <c r="CF166" s="12"/>
      <c r="CG166" s="12"/>
      <c r="CH166" s="12"/>
      <c r="CI166" s="12"/>
      <c r="CJ166" s="12"/>
      <c r="CK166" s="12"/>
      <c r="CL166" s="12"/>
      <c r="CM166" s="12"/>
      <c r="CN166" s="12"/>
      <c r="CO166" s="12"/>
      <c r="CP166" s="12"/>
      <c r="CQ166" s="12"/>
      <c r="CR166" s="12"/>
      <c r="CS166" s="12"/>
      <c r="CT166" s="12"/>
      <c r="CU166" s="12"/>
      <c r="CV166" s="12"/>
      <c r="CW166" s="12"/>
      <c r="CX166" s="12"/>
      <c r="CY166" s="12"/>
      <c r="CZ166" s="12"/>
      <c r="DA166" s="12"/>
      <c r="DB166" s="12"/>
      <c r="DC166" s="12"/>
      <c r="DD166" s="12"/>
      <c r="DE166" s="12"/>
      <c r="DF166" s="12"/>
      <c r="DG166" s="12"/>
      <c r="DH166" s="12"/>
      <c r="DI166" s="12"/>
      <c r="DJ166" s="12"/>
      <c r="DK166" s="12"/>
      <c r="DL166" s="12"/>
      <c r="DM166" s="12"/>
      <c r="DN166" s="12"/>
      <c r="DO166" s="12"/>
      <c r="DP166" s="12"/>
      <c r="DQ166" s="12"/>
      <c r="DR166" s="12"/>
      <c r="DS166" s="12"/>
      <c r="DT166" s="12"/>
      <c r="DU166" s="12"/>
      <c r="DV166" s="12"/>
      <c r="DW166" s="12"/>
      <c r="DX166" s="12"/>
      <c r="DY166" s="12"/>
      <c r="DZ166" s="12"/>
      <c r="EA166" s="12"/>
      <c r="EB166" s="12"/>
      <c r="EC166" s="12"/>
      <c r="ED166" s="12"/>
      <c r="EE166" s="12"/>
      <c r="EF166" s="12"/>
      <c r="EG166" s="12"/>
      <c r="EH166" s="12"/>
      <c r="EI166" s="12"/>
      <c r="EJ166" s="12"/>
      <c r="EK166" s="12"/>
      <c r="EL166" s="12"/>
      <c r="EM166" s="12"/>
      <c r="EN166" s="12"/>
      <c r="EO166" s="12"/>
      <c r="EP166" s="12"/>
      <c r="EQ166" s="12"/>
      <c r="ER166" s="12"/>
      <c r="ES166" s="12"/>
      <c r="ET166" s="12"/>
      <c r="EU166" s="12"/>
      <c r="EV166" s="12"/>
      <c r="EW166" s="12"/>
      <c r="EX166" s="12"/>
      <c r="EY166" s="12"/>
      <c r="EZ166" s="12"/>
      <c r="FA166" s="12"/>
      <c r="FB166" s="12"/>
      <c r="FC166" s="12"/>
      <c r="FD166" s="12"/>
      <c r="FE166" s="12"/>
      <c r="FF166" s="12"/>
      <c r="FG166" s="12"/>
      <c r="FH166" s="12"/>
      <c r="FI166" s="12"/>
      <c r="FJ166" s="12"/>
      <c r="FK166" s="12"/>
      <c r="FL166" s="12"/>
      <c r="FM166" s="12"/>
      <c r="FN166" s="12"/>
      <c r="FO166" s="12"/>
      <c r="FP166" s="12"/>
      <c r="FQ166" s="12"/>
      <c r="FR166" s="12"/>
      <c r="FS166" s="12"/>
      <c r="FT166" s="12"/>
      <c r="FU166" s="12"/>
      <c r="FV166" s="12"/>
      <c r="FW166" s="12"/>
      <c r="FX166" s="12"/>
      <c r="FY166" s="12"/>
      <c r="FZ166" s="12"/>
      <c r="GA166" s="12"/>
      <c r="GB166" s="12"/>
      <c r="GC166" s="12"/>
      <c r="GD166" s="12"/>
      <c r="GE166" s="12"/>
      <c r="GF166" s="12"/>
      <c r="GG166" s="12"/>
      <c r="GH166" s="12"/>
      <c r="GI166" s="12"/>
      <c r="GJ166" s="12"/>
      <c r="GK166" s="12"/>
      <c r="GL166" s="12"/>
      <c r="GM166" s="12"/>
      <c r="GN166" s="12"/>
      <c r="GO166" s="12"/>
      <c r="GP166" s="12"/>
      <c r="GQ166" s="12"/>
      <c r="GR166" s="12"/>
      <c r="GS166" s="12"/>
      <c r="GT166" s="12"/>
      <c r="GU166" s="12"/>
      <c r="GV166" s="12"/>
      <c r="GW166" s="12"/>
      <c r="GX166" s="12"/>
      <c r="GY166" s="12"/>
      <c r="GZ166" s="12"/>
      <c r="HA166" s="12"/>
      <c r="HB166" s="12"/>
      <c r="HC166" s="12"/>
      <c r="HD166" s="12"/>
      <c r="HE166" s="12"/>
      <c r="HF166" s="12"/>
      <c r="HG166" s="12"/>
      <c r="HH166" s="12"/>
      <c r="HI166" s="12"/>
      <c r="HJ166" s="12"/>
      <c r="HK166" s="12"/>
      <c r="HL166" s="12"/>
      <c r="HM166" s="12"/>
      <c r="HN166" s="12"/>
      <c r="HO166" s="12"/>
      <c r="HP166" s="12"/>
      <c r="HQ166" s="12"/>
      <c r="HR166" s="12"/>
      <c r="HS166" s="12"/>
      <c r="HT166" s="12"/>
      <c r="HU166" s="12"/>
      <c r="HV166" s="12"/>
      <c r="HW166" s="12"/>
      <c r="HX166" s="12"/>
      <c r="HY166" s="12"/>
    </row>
    <row r="167" spans="1:233" s="29" customFormat="1" ht="26.25" hidden="1" customHeight="1" thickTop="1">
      <c r="A167" s="605"/>
      <c r="B167" s="642" t="s">
        <v>72</v>
      </c>
      <c r="C167" s="643"/>
      <c r="D167" s="594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  <c r="BU167" s="12"/>
      <c r="BV167" s="12"/>
      <c r="BW167" s="12"/>
      <c r="BX167" s="12"/>
      <c r="BY167" s="12"/>
      <c r="BZ167" s="12"/>
      <c r="CA167" s="12"/>
      <c r="CB167" s="12"/>
      <c r="CC167" s="12"/>
      <c r="CD167" s="12"/>
      <c r="CE167" s="12"/>
      <c r="CF167" s="12"/>
      <c r="CG167" s="12"/>
      <c r="CH167" s="12"/>
      <c r="CI167" s="12"/>
      <c r="CJ167" s="12"/>
      <c r="CK167" s="12"/>
      <c r="CL167" s="12"/>
      <c r="CM167" s="12"/>
      <c r="CN167" s="12"/>
      <c r="CO167" s="12"/>
      <c r="CP167" s="12"/>
      <c r="CQ167" s="12"/>
      <c r="CR167" s="12"/>
      <c r="CS167" s="12"/>
      <c r="CT167" s="12"/>
      <c r="CU167" s="12"/>
      <c r="CV167" s="12"/>
      <c r="CW167" s="12"/>
      <c r="CX167" s="12"/>
      <c r="CY167" s="12"/>
      <c r="CZ167" s="12"/>
      <c r="DA167" s="12"/>
      <c r="DB167" s="12"/>
      <c r="DC167" s="12"/>
      <c r="DD167" s="12"/>
      <c r="DE167" s="12"/>
      <c r="DF167" s="12"/>
      <c r="DG167" s="12"/>
      <c r="DH167" s="12"/>
      <c r="DI167" s="12"/>
      <c r="DJ167" s="12"/>
      <c r="DK167" s="12"/>
      <c r="DL167" s="12"/>
      <c r="DM167" s="12"/>
      <c r="DN167" s="12"/>
      <c r="DO167" s="12"/>
      <c r="DP167" s="12"/>
      <c r="DQ167" s="12"/>
      <c r="DR167" s="12"/>
      <c r="DS167" s="12"/>
      <c r="DT167" s="12"/>
      <c r="DU167" s="12"/>
      <c r="DV167" s="12"/>
      <c r="DW167" s="12"/>
      <c r="DX167" s="12"/>
      <c r="DY167" s="12"/>
      <c r="DZ167" s="12"/>
      <c r="EA167" s="12"/>
      <c r="EB167" s="12"/>
      <c r="EC167" s="12"/>
      <c r="ED167" s="12"/>
      <c r="EE167" s="12"/>
      <c r="EF167" s="12"/>
      <c r="EG167" s="12"/>
      <c r="EH167" s="12"/>
      <c r="EI167" s="12"/>
      <c r="EJ167" s="12"/>
      <c r="EK167" s="12"/>
      <c r="EL167" s="12"/>
      <c r="EM167" s="12"/>
      <c r="EN167" s="12"/>
      <c r="EO167" s="12"/>
      <c r="EP167" s="12"/>
      <c r="EQ167" s="12"/>
      <c r="ER167" s="12"/>
      <c r="ES167" s="12"/>
      <c r="ET167" s="12"/>
      <c r="EU167" s="12"/>
      <c r="EV167" s="12"/>
      <c r="EW167" s="12"/>
      <c r="EX167" s="12"/>
      <c r="EY167" s="12"/>
      <c r="EZ167" s="12"/>
      <c r="FA167" s="12"/>
      <c r="FB167" s="12"/>
      <c r="FC167" s="12"/>
      <c r="FD167" s="12"/>
      <c r="FE167" s="12"/>
      <c r="FF167" s="12"/>
      <c r="FG167" s="12"/>
      <c r="FH167" s="12"/>
      <c r="FI167" s="12"/>
      <c r="FJ167" s="12"/>
      <c r="FK167" s="12"/>
      <c r="FL167" s="12"/>
      <c r="FM167" s="12"/>
      <c r="FN167" s="12"/>
      <c r="FO167" s="12"/>
      <c r="FP167" s="12"/>
      <c r="FQ167" s="12"/>
      <c r="FR167" s="12"/>
      <c r="FS167" s="12"/>
      <c r="FT167" s="12"/>
      <c r="FU167" s="12"/>
      <c r="FV167" s="12"/>
      <c r="FW167" s="12"/>
      <c r="FX167" s="12"/>
      <c r="FY167" s="12"/>
      <c r="FZ167" s="12"/>
      <c r="GA167" s="12"/>
      <c r="GB167" s="12"/>
      <c r="GC167" s="12"/>
      <c r="GD167" s="12"/>
      <c r="GE167" s="12"/>
      <c r="GF167" s="12"/>
      <c r="GG167" s="12"/>
      <c r="GH167" s="12"/>
      <c r="GI167" s="12"/>
      <c r="GJ167" s="12"/>
      <c r="GK167" s="12"/>
      <c r="GL167" s="12"/>
      <c r="GM167" s="12"/>
      <c r="GN167" s="12"/>
      <c r="GO167" s="12"/>
      <c r="GP167" s="12"/>
      <c r="GQ167" s="12"/>
      <c r="GR167" s="12"/>
      <c r="GS167" s="12"/>
      <c r="GT167" s="12"/>
      <c r="GU167" s="12"/>
      <c r="GV167" s="12"/>
      <c r="GW167" s="12"/>
      <c r="GX167" s="12"/>
      <c r="GY167" s="12"/>
      <c r="GZ167" s="12"/>
      <c r="HA167" s="12"/>
      <c r="HB167" s="12"/>
      <c r="HC167" s="12"/>
      <c r="HD167" s="12"/>
      <c r="HE167" s="12"/>
      <c r="HF167" s="12"/>
      <c r="HG167" s="12"/>
      <c r="HH167" s="12"/>
      <c r="HI167" s="12"/>
      <c r="HJ167" s="12"/>
      <c r="HK167" s="12"/>
      <c r="HL167" s="12"/>
      <c r="HM167" s="12"/>
      <c r="HN167" s="12"/>
      <c r="HO167" s="12"/>
      <c r="HP167" s="12"/>
      <c r="HQ167" s="12"/>
      <c r="HR167" s="12"/>
      <c r="HS167" s="12"/>
      <c r="HT167" s="12"/>
      <c r="HU167" s="12"/>
      <c r="HV167" s="12"/>
      <c r="HW167" s="12"/>
      <c r="HX167" s="12"/>
      <c r="HY167" s="12"/>
    </row>
    <row r="168" spans="1:233" ht="20.25" customHeight="1" thickTop="1">
      <c r="A168" s="582" t="s">
        <v>148</v>
      </c>
      <c r="B168" s="583" t="s">
        <v>588</v>
      </c>
      <c r="C168" s="583" t="s">
        <v>672</v>
      </c>
      <c r="D168" s="634" t="s">
        <v>673</v>
      </c>
    </row>
    <row r="169" spans="1:233" ht="15">
      <c r="A169" s="589">
        <v>30</v>
      </c>
      <c r="B169" s="586" t="s">
        <v>684</v>
      </c>
      <c r="C169" s="393">
        <v>31625310273</v>
      </c>
      <c r="D169" s="640">
        <v>40063400775</v>
      </c>
    </row>
    <row r="170" spans="1:233" s="35" customFormat="1" ht="15">
      <c r="A170" s="589"/>
      <c r="B170" s="644" t="s">
        <v>685</v>
      </c>
      <c r="C170" s="645">
        <v>31616607501</v>
      </c>
      <c r="D170" s="402">
        <v>40040512608</v>
      </c>
    </row>
    <row r="171" spans="1:233" s="35" customFormat="1" ht="15">
      <c r="A171" s="611"/>
      <c r="B171" s="644" t="s">
        <v>686</v>
      </c>
      <c r="C171" s="646">
        <v>17052937339</v>
      </c>
      <c r="D171" s="647">
        <v>16191052901</v>
      </c>
    </row>
    <row r="172" spans="1:233" s="35" customFormat="1" ht="15" hidden="1" customHeight="1">
      <c r="A172" s="611"/>
      <c r="B172" s="644" t="s">
        <v>687</v>
      </c>
      <c r="C172" s="646">
        <v>14563670162</v>
      </c>
      <c r="D172" s="647">
        <v>23849459707</v>
      </c>
    </row>
    <row r="173" spans="1:233" ht="15" hidden="1" customHeight="1">
      <c r="A173" s="611"/>
      <c r="B173" s="648" t="s">
        <v>227</v>
      </c>
      <c r="C173" s="646"/>
      <c r="D173" s="647"/>
    </row>
    <row r="174" spans="1:233" ht="15" hidden="1" customHeight="1">
      <c r="A174" s="589"/>
      <c r="B174" s="644" t="s">
        <v>139</v>
      </c>
      <c r="C174" s="602"/>
      <c r="D174" s="641"/>
    </row>
    <row r="175" spans="1:233" ht="15" hidden="1" customHeight="1">
      <c r="A175" s="589"/>
      <c r="B175" s="644" t="s">
        <v>155</v>
      </c>
      <c r="C175" s="602"/>
      <c r="D175" s="641"/>
    </row>
    <row r="176" spans="1:233" s="18" customFormat="1" ht="15" hidden="1">
      <c r="A176" s="589"/>
      <c r="B176" s="644" t="s">
        <v>276</v>
      </c>
      <c r="C176" s="602"/>
      <c r="D176" s="641"/>
    </row>
    <row r="177" spans="1:233" s="18" customFormat="1" ht="16.5" customHeight="1">
      <c r="A177" s="607"/>
      <c r="B177" s="642" t="s">
        <v>688</v>
      </c>
      <c r="C177" s="645">
        <v>8702772</v>
      </c>
      <c r="D177" s="626">
        <v>22888167</v>
      </c>
    </row>
    <row r="178" spans="1:233" s="18" customFormat="1" ht="16.5" hidden="1" customHeight="1">
      <c r="A178" s="607"/>
      <c r="B178" s="642" t="s">
        <v>689</v>
      </c>
      <c r="C178" s="645">
        <v>0</v>
      </c>
      <c r="D178" s="626"/>
    </row>
    <row r="179" spans="1:233" s="18" customFormat="1" ht="16.5" hidden="1" customHeight="1">
      <c r="A179" s="607"/>
      <c r="B179" s="642" t="s">
        <v>125</v>
      </c>
      <c r="C179" s="645"/>
      <c r="D179" s="626"/>
    </row>
    <row r="180" spans="1:233" s="18" customFormat="1" ht="16.5" hidden="1" customHeight="1">
      <c r="A180" s="607"/>
      <c r="B180" s="642" t="s">
        <v>228</v>
      </c>
      <c r="C180" s="645"/>
      <c r="D180" s="626"/>
    </row>
    <row r="181" spans="1:233" s="18" customFormat="1" ht="17.25" customHeight="1">
      <c r="A181" s="607">
        <v>31</v>
      </c>
      <c r="B181" s="586" t="s">
        <v>690</v>
      </c>
      <c r="C181" s="602">
        <v>2880148371</v>
      </c>
      <c r="D181" s="641">
        <v>7360740776</v>
      </c>
    </row>
    <row r="182" spans="1:233" s="18" customFormat="1" ht="17.25" hidden="1" customHeight="1">
      <c r="A182" s="607"/>
      <c r="B182" s="649" t="s">
        <v>691</v>
      </c>
      <c r="C182" s="645">
        <v>2880148371</v>
      </c>
      <c r="D182" s="626">
        <v>7360740776</v>
      </c>
    </row>
    <row r="183" spans="1:233" s="18" customFormat="1" ht="17.25" hidden="1" customHeight="1">
      <c r="A183" s="607"/>
      <c r="B183" s="649" t="s">
        <v>79</v>
      </c>
      <c r="C183" s="645"/>
      <c r="D183" s="626"/>
    </row>
    <row r="184" spans="1:233" s="18" customFormat="1" ht="21" hidden="1" customHeight="1">
      <c r="A184" s="607"/>
      <c r="B184" s="649" t="s">
        <v>80</v>
      </c>
      <c r="C184" s="645"/>
      <c r="D184" s="626"/>
    </row>
    <row r="185" spans="1:233" s="29" customFormat="1" ht="15" hidden="1">
      <c r="A185" s="607">
        <v>32</v>
      </c>
      <c r="B185" s="586" t="s">
        <v>273</v>
      </c>
      <c r="C185" s="645"/>
      <c r="D185" s="626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1"/>
      <c r="CP185" s="21"/>
      <c r="CQ185" s="21"/>
      <c r="CR185" s="21"/>
      <c r="CS185" s="21"/>
      <c r="CT185" s="21"/>
      <c r="CU185" s="21"/>
      <c r="CV185" s="21"/>
      <c r="CW185" s="21"/>
      <c r="CX185" s="21"/>
      <c r="CY185" s="21"/>
      <c r="CZ185" s="21"/>
      <c r="DA185" s="21"/>
      <c r="DB185" s="21"/>
      <c r="DC185" s="21"/>
      <c r="DD185" s="21"/>
      <c r="DE185" s="21"/>
      <c r="DF185" s="21"/>
      <c r="DG185" s="21"/>
      <c r="DH185" s="21"/>
      <c r="DI185" s="21"/>
      <c r="DJ185" s="21"/>
      <c r="DK185" s="21"/>
      <c r="DL185" s="21"/>
      <c r="DM185" s="21"/>
      <c r="DN185" s="21"/>
      <c r="DO185" s="21"/>
      <c r="DP185" s="21"/>
      <c r="DQ185" s="21"/>
      <c r="DR185" s="21"/>
      <c r="DS185" s="21"/>
      <c r="DT185" s="21"/>
      <c r="DU185" s="21"/>
      <c r="DV185" s="21"/>
      <c r="DW185" s="21"/>
      <c r="DX185" s="21"/>
      <c r="DY185" s="21"/>
      <c r="DZ185" s="21"/>
      <c r="EA185" s="21"/>
      <c r="EB185" s="21"/>
      <c r="EC185" s="21"/>
      <c r="ED185" s="21"/>
      <c r="EE185" s="21"/>
      <c r="EF185" s="21"/>
      <c r="EG185" s="21"/>
      <c r="EH185" s="21"/>
      <c r="EI185" s="21"/>
      <c r="EJ185" s="21"/>
      <c r="EK185" s="21"/>
      <c r="EL185" s="21"/>
      <c r="EM185" s="21"/>
      <c r="EN185" s="21"/>
      <c r="EO185" s="21"/>
      <c r="EP185" s="21"/>
      <c r="EQ185" s="21"/>
      <c r="ER185" s="21"/>
      <c r="ES185" s="21"/>
      <c r="ET185" s="21"/>
      <c r="EU185" s="21"/>
      <c r="EV185" s="21"/>
      <c r="EW185" s="21"/>
      <c r="EX185" s="21"/>
      <c r="EY185" s="21"/>
      <c r="EZ185" s="21"/>
      <c r="FA185" s="21"/>
      <c r="FB185" s="21"/>
      <c r="FC185" s="21"/>
      <c r="FD185" s="21"/>
      <c r="FE185" s="21"/>
      <c r="FF185" s="21"/>
      <c r="FG185" s="21"/>
      <c r="FH185" s="21"/>
      <c r="FI185" s="21"/>
      <c r="FJ185" s="21"/>
      <c r="FK185" s="21"/>
      <c r="FL185" s="21"/>
      <c r="FM185" s="21"/>
      <c r="FN185" s="21"/>
      <c r="FO185" s="21"/>
      <c r="FP185" s="21"/>
      <c r="FQ185" s="21"/>
      <c r="FR185" s="21"/>
      <c r="FS185" s="21"/>
      <c r="FT185" s="21"/>
      <c r="FU185" s="21"/>
      <c r="FV185" s="21"/>
      <c r="FW185" s="21"/>
      <c r="FX185" s="21"/>
      <c r="FY185" s="21"/>
      <c r="FZ185" s="21"/>
      <c r="GA185" s="21"/>
      <c r="GB185" s="21"/>
      <c r="GC185" s="21"/>
      <c r="GD185" s="21"/>
      <c r="GE185" s="21"/>
      <c r="GF185" s="21"/>
      <c r="GG185" s="21"/>
      <c r="GH185" s="21"/>
      <c r="GI185" s="21"/>
      <c r="GJ185" s="21"/>
      <c r="GK185" s="21"/>
      <c r="GL185" s="21"/>
      <c r="GM185" s="21"/>
      <c r="GN185" s="21"/>
      <c r="GO185" s="21"/>
      <c r="GP185" s="21"/>
      <c r="GQ185" s="21"/>
      <c r="GR185" s="21"/>
      <c r="GS185" s="21"/>
      <c r="GT185" s="21"/>
      <c r="GU185" s="21"/>
      <c r="GV185" s="21"/>
      <c r="GW185" s="21"/>
      <c r="GX185" s="21"/>
      <c r="GY185" s="21"/>
      <c r="GZ185" s="21"/>
      <c r="HA185" s="21"/>
      <c r="HB185" s="21"/>
      <c r="HC185" s="21"/>
      <c r="HD185" s="21"/>
      <c r="HE185" s="21"/>
      <c r="HF185" s="21"/>
      <c r="HG185" s="21"/>
      <c r="HH185" s="21"/>
      <c r="HI185" s="21"/>
      <c r="HJ185" s="21"/>
      <c r="HK185" s="21"/>
      <c r="HL185" s="21"/>
      <c r="HM185" s="21"/>
      <c r="HN185" s="21"/>
      <c r="HO185" s="21"/>
      <c r="HP185" s="21"/>
      <c r="HQ185" s="21"/>
      <c r="HR185" s="21"/>
      <c r="HS185" s="21"/>
      <c r="HT185" s="21"/>
      <c r="HU185" s="21"/>
      <c r="HV185" s="21"/>
      <c r="HW185" s="21"/>
      <c r="HX185" s="21"/>
      <c r="HY185" s="21"/>
    </row>
    <row r="186" spans="1:233" s="29" customFormat="1" ht="15">
      <c r="A186" s="605">
        <v>33</v>
      </c>
      <c r="B186" s="650" t="s">
        <v>692</v>
      </c>
      <c r="C186" s="651">
        <v>1849976392493</v>
      </c>
      <c r="D186" s="652">
        <v>1613848077702</v>
      </c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1"/>
      <c r="BY186" s="21"/>
      <c r="BZ186" s="21"/>
      <c r="CA186" s="21"/>
      <c r="CB186" s="21"/>
      <c r="CC186" s="21"/>
      <c r="CD186" s="21"/>
      <c r="CE186" s="21"/>
      <c r="CF186" s="21"/>
      <c r="CG186" s="21"/>
      <c r="CH186" s="21"/>
      <c r="CI186" s="21"/>
      <c r="CJ186" s="21"/>
      <c r="CK186" s="21"/>
      <c r="CL186" s="21"/>
      <c r="CM186" s="21"/>
      <c r="CN186" s="21"/>
      <c r="CO186" s="21"/>
      <c r="CP186" s="21"/>
      <c r="CQ186" s="21"/>
      <c r="CR186" s="21"/>
      <c r="CS186" s="21"/>
      <c r="CT186" s="21"/>
      <c r="CU186" s="21"/>
      <c r="CV186" s="21"/>
      <c r="CW186" s="21"/>
      <c r="CX186" s="21"/>
      <c r="CY186" s="21"/>
      <c r="CZ186" s="21"/>
      <c r="DA186" s="21"/>
      <c r="DB186" s="21"/>
      <c r="DC186" s="21"/>
      <c r="DD186" s="21"/>
      <c r="DE186" s="21"/>
      <c r="DF186" s="21"/>
      <c r="DG186" s="21"/>
      <c r="DH186" s="21"/>
      <c r="DI186" s="21"/>
      <c r="DJ186" s="21"/>
      <c r="DK186" s="21"/>
      <c r="DL186" s="21"/>
      <c r="DM186" s="21"/>
      <c r="DN186" s="21"/>
      <c r="DO186" s="21"/>
      <c r="DP186" s="21"/>
      <c r="DQ186" s="21"/>
      <c r="DR186" s="21"/>
      <c r="DS186" s="21"/>
      <c r="DT186" s="21"/>
      <c r="DU186" s="21"/>
      <c r="DV186" s="21"/>
      <c r="DW186" s="21"/>
      <c r="DX186" s="21"/>
      <c r="DY186" s="21"/>
      <c r="DZ186" s="21"/>
      <c r="EA186" s="21"/>
      <c r="EB186" s="21"/>
      <c r="EC186" s="21"/>
      <c r="ED186" s="21"/>
      <c r="EE186" s="21"/>
      <c r="EF186" s="21"/>
      <c r="EG186" s="21"/>
      <c r="EH186" s="21"/>
      <c r="EI186" s="21"/>
      <c r="EJ186" s="21"/>
      <c r="EK186" s="21"/>
      <c r="EL186" s="21"/>
      <c r="EM186" s="21"/>
      <c r="EN186" s="21"/>
      <c r="EO186" s="21"/>
      <c r="EP186" s="21"/>
      <c r="EQ186" s="21"/>
      <c r="ER186" s="21"/>
      <c r="ES186" s="21"/>
      <c r="ET186" s="21"/>
      <c r="EU186" s="21"/>
      <c r="EV186" s="21"/>
      <c r="EW186" s="21"/>
      <c r="EX186" s="21"/>
      <c r="EY186" s="21"/>
      <c r="EZ186" s="21"/>
      <c r="FA186" s="21"/>
      <c r="FB186" s="21"/>
      <c r="FC186" s="21"/>
      <c r="FD186" s="21"/>
      <c r="FE186" s="21"/>
      <c r="FF186" s="21"/>
      <c r="FG186" s="21"/>
      <c r="FH186" s="21"/>
      <c r="FI186" s="21"/>
      <c r="FJ186" s="21"/>
      <c r="FK186" s="21"/>
      <c r="FL186" s="21"/>
      <c r="FM186" s="21"/>
      <c r="FN186" s="21"/>
      <c r="FO186" s="21"/>
      <c r="FP186" s="21"/>
      <c r="FQ186" s="21"/>
      <c r="FR186" s="21"/>
      <c r="FS186" s="21"/>
      <c r="FT186" s="21"/>
      <c r="FU186" s="21"/>
      <c r="FV186" s="21"/>
      <c r="FW186" s="21"/>
      <c r="FX186" s="21"/>
      <c r="FY186" s="21"/>
      <c r="FZ186" s="21"/>
      <c r="GA186" s="21"/>
      <c r="GB186" s="21"/>
      <c r="GC186" s="21"/>
      <c r="GD186" s="21"/>
      <c r="GE186" s="21"/>
      <c r="GF186" s="21"/>
      <c r="GG186" s="21"/>
      <c r="GH186" s="21"/>
      <c r="GI186" s="21"/>
      <c r="GJ186" s="21"/>
      <c r="GK186" s="21"/>
      <c r="GL186" s="21"/>
      <c r="GM186" s="21"/>
      <c r="GN186" s="21"/>
      <c r="GO186" s="21"/>
      <c r="GP186" s="21"/>
      <c r="GQ186" s="21"/>
      <c r="GR186" s="21"/>
      <c r="GS186" s="21"/>
      <c r="GT186" s="21"/>
      <c r="GU186" s="21"/>
      <c r="GV186" s="21"/>
      <c r="GW186" s="21"/>
      <c r="GX186" s="21"/>
      <c r="GY186" s="21"/>
      <c r="GZ186" s="21"/>
      <c r="HA186" s="21"/>
      <c r="HB186" s="21"/>
      <c r="HC186" s="21"/>
      <c r="HD186" s="21"/>
      <c r="HE186" s="21"/>
      <c r="HF186" s="21"/>
      <c r="HG186" s="21"/>
      <c r="HH186" s="21"/>
      <c r="HI186" s="21"/>
      <c r="HJ186" s="21"/>
      <c r="HK186" s="21"/>
      <c r="HL186" s="21"/>
      <c r="HM186" s="21"/>
      <c r="HN186" s="21"/>
      <c r="HO186" s="21"/>
      <c r="HP186" s="21"/>
      <c r="HQ186" s="21"/>
      <c r="HR186" s="21"/>
      <c r="HS186" s="21"/>
      <c r="HT186" s="21"/>
      <c r="HU186" s="21"/>
      <c r="HV186" s="21"/>
      <c r="HW186" s="21"/>
      <c r="HX186" s="21"/>
      <c r="HY186" s="21"/>
    </row>
    <row r="187" spans="1:233" s="29" customFormat="1" ht="15.75" customHeight="1">
      <c r="A187" s="605"/>
      <c r="B187" s="653" t="s">
        <v>693</v>
      </c>
      <c r="C187" s="393">
        <v>534473198949</v>
      </c>
      <c r="D187" s="654">
        <v>542875385331</v>
      </c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1"/>
      <c r="CP187" s="21"/>
      <c r="CQ187" s="21"/>
      <c r="CR187" s="21"/>
      <c r="CS187" s="21"/>
      <c r="CT187" s="21"/>
      <c r="CU187" s="21"/>
      <c r="CV187" s="21"/>
      <c r="CW187" s="21"/>
      <c r="CX187" s="21"/>
      <c r="CY187" s="21"/>
      <c r="CZ187" s="21"/>
      <c r="DA187" s="21"/>
      <c r="DB187" s="21"/>
      <c r="DC187" s="21"/>
      <c r="DD187" s="21"/>
      <c r="DE187" s="21"/>
      <c r="DF187" s="21"/>
      <c r="DG187" s="21"/>
      <c r="DH187" s="21"/>
      <c r="DI187" s="21"/>
      <c r="DJ187" s="21"/>
      <c r="DK187" s="21"/>
      <c r="DL187" s="21"/>
      <c r="DM187" s="21"/>
      <c r="DN187" s="21"/>
      <c r="DO187" s="21"/>
      <c r="DP187" s="21"/>
      <c r="DQ187" s="21"/>
      <c r="DR187" s="21"/>
      <c r="DS187" s="21"/>
      <c r="DT187" s="21"/>
      <c r="DU187" s="21"/>
      <c r="DV187" s="21"/>
      <c r="DW187" s="21"/>
      <c r="DX187" s="21"/>
      <c r="DY187" s="21"/>
      <c r="DZ187" s="21"/>
      <c r="EA187" s="21"/>
      <c r="EB187" s="21"/>
      <c r="EC187" s="21"/>
      <c r="ED187" s="21"/>
      <c r="EE187" s="21"/>
      <c r="EF187" s="21"/>
      <c r="EG187" s="21"/>
      <c r="EH187" s="21"/>
      <c r="EI187" s="21"/>
      <c r="EJ187" s="21"/>
      <c r="EK187" s="21"/>
      <c r="EL187" s="21"/>
      <c r="EM187" s="21"/>
      <c r="EN187" s="21"/>
      <c r="EO187" s="21"/>
      <c r="EP187" s="21"/>
      <c r="EQ187" s="21"/>
      <c r="ER187" s="21"/>
      <c r="ES187" s="21"/>
      <c r="ET187" s="21"/>
      <c r="EU187" s="21"/>
      <c r="EV187" s="21"/>
      <c r="EW187" s="21"/>
      <c r="EX187" s="21"/>
      <c r="EY187" s="21"/>
      <c r="EZ187" s="21"/>
      <c r="FA187" s="21"/>
      <c r="FB187" s="21"/>
      <c r="FC187" s="21"/>
      <c r="FD187" s="21"/>
      <c r="FE187" s="21"/>
      <c r="FF187" s="21"/>
      <c r="FG187" s="21"/>
      <c r="FH187" s="21"/>
      <c r="FI187" s="21"/>
      <c r="FJ187" s="21"/>
      <c r="FK187" s="21"/>
      <c r="FL187" s="21"/>
      <c r="FM187" s="21"/>
      <c r="FN187" s="21"/>
      <c r="FO187" s="21"/>
      <c r="FP187" s="21"/>
      <c r="FQ187" s="21"/>
      <c r="FR187" s="21"/>
      <c r="FS187" s="21"/>
      <c r="FT187" s="21"/>
      <c r="FU187" s="21"/>
      <c r="FV187" s="21"/>
      <c r="FW187" s="21"/>
      <c r="FX187" s="21"/>
      <c r="FY187" s="21"/>
      <c r="FZ187" s="21"/>
      <c r="GA187" s="21"/>
      <c r="GB187" s="21"/>
      <c r="GC187" s="21"/>
      <c r="GD187" s="21"/>
      <c r="GE187" s="21"/>
      <c r="GF187" s="21"/>
      <c r="GG187" s="21"/>
      <c r="GH187" s="21"/>
      <c r="GI187" s="21"/>
      <c r="GJ187" s="21"/>
      <c r="GK187" s="21"/>
      <c r="GL187" s="21"/>
      <c r="GM187" s="21"/>
      <c r="GN187" s="21"/>
      <c r="GO187" s="21"/>
      <c r="GP187" s="21"/>
      <c r="GQ187" s="21"/>
      <c r="GR187" s="21"/>
      <c r="GS187" s="21"/>
      <c r="GT187" s="21"/>
      <c r="GU187" s="21"/>
      <c r="GV187" s="21"/>
      <c r="GW187" s="21"/>
      <c r="GX187" s="21"/>
      <c r="GY187" s="21"/>
      <c r="GZ187" s="21"/>
      <c r="HA187" s="21"/>
      <c r="HB187" s="21"/>
      <c r="HC187" s="21"/>
      <c r="HD187" s="21"/>
      <c r="HE187" s="21"/>
      <c r="HF187" s="21"/>
      <c r="HG187" s="21"/>
      <c r="HH187" s="21"/>
      <c r="HI187" s="21"/>
      <c r="HJ187" s="21"/>
      <c r="HK187" s="21"/>
      <c r="HL187" s="21"/>
      <c r="HM187" s="21"/>
      <c r="HN187" s="21"/>
      <c r="HO187" s="21"/>
      <c r="HP187" s="21"/>
      <c r="HQ187" s="21"/>
      <c r="HR187" s="21"/>
      <c r="HS187" s="21"/>
      <c r="HT187" s="21"/>
      <c r="HU187" s="21"/>
      <c r="HV187" s="21"/>
      <c r="HW187" s="21"/>
      <c r="HX187" s="21"/>
      <c r="HY187" s="21"/>
    </row>
    <row r="188" spans="1:233" s="29" customFormat="1" ht="15.75" customHeight="1">
      <c r="A188" s="605"/>
      <c r="B188" s="606" t="s">
        <v>694</v>
      </c>
      <c r="C188" s="655">
        <v>231492392974</v>
      </c>
      <c r="D188" s="594">
        <v>221686090538</v>
      </c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  <c r="BZ188" s="21"/>
      <c r="CA188" s="21"/>
      <c r="CB188" s="21"/>
      <c r="CC188" s="21"/>
      <c r="CD188" s="21"/>
      <c r="CE188" s="21"/>
      <c r="CF188" s="21"/>
      <c r="CG188" s="21"/>
      <c r="CH188" s="21"/>
      <c r="CI188" s="21"/>
      <c r="CJ188" s="21"/>
      <c r="CK188" s="21"/>
      <c r="CL188" s="21"/>
      <c r="CM188" s="21"/>
      <c r="CN188" s="21"/>
      <c r="CO188" s="21"/>
      <c r="CP188" s="21"/>
      <c r="CQ188" s="21"/>
      <c r="CR188" s="21"/>
      <c r="CS188" s="21"/>
      <c r="CT188" s="21"/>
      <c r="CU188" s="21"/>
      <c r="CV188" s="21"/>
      <c r="CW188" s="21"/>
      <c r="CX188" s="21"/>
      <c r="CY188" s="21"/>
      <c r="CZ188" s="21"/>
      <c r="DA188" s="21"/>
      <c r="DB188" s="21"/>
      <c r="DC188" s="21"/>
      <c r="DD188" s="21"/>
      <c r="DE188" s="21"/>
      <c r="DF188" s="21"/>
      <c r="DG188" s="21"/>
      <c r="DH188" s="21"/>
      <c r="DI188" s="21"/>
      <c r="DJ188" s="21"/>
      <c r="DK188" s="21"/>
      <c r="DL188" s="21"/>
      <c r="DM188" s="21"/>
      <c r="DN188" s="21"/>
      <c r="DO188" s="21"/>
      <c r="DP188" s="21"/>
      <c r="DQ188" s="21"/>
      <c r="DR188" s="21"/>
      <c r="DS188" s="21"/>
      <c r="DT188" s="21"/>
      <c r="DU188" s="21"/>
      <c r="DV188" s="21"/>
      <c r="DW188" s="21"/>
      <c r="DX188" s="21"/>
      <c r="DY188" s="21"/>
      <c r="DZ188" s="21"/>
      <c r="EA188" s="21"/>
      <c r="EB188" s="21"/>
      <c r="EC188" s="21"/>
      <c r="ED188" s="21"/>
      <c r="EE188" s="21"/>
      <c r="EF188" s="21"/>
      <c r="EG188" s="21"/>
      <c r="EH188" s="21"/>
      <c r="EI188" s="21"/>
      <c r="EJ188" s="21"/>
      <c r="EK188" s="21"/>
      <c r="EL188" s="21"/>
      <c r="EM188" s="21"/>
      <c r="EN188" s="21"/>
      <c r="EO188" s="21"/>
      <c r="EP188" s="21"/>
      <c r="EQ188" s="21"/>
      <c r="ER188" s="21"/>
      <c r="ES188" s="21"/>
      <c r="ET188" s="21"/>
      <c r="EU188" s="21"/>
      <c r="EV188" s="21"/>
      <c r="EW188" s="21"/>
      <c r="EX188" s="21"/>
      <c r="EY188" s="21"/>
      <c r="EZ188" s="21"/>
      <c r="FA188" s="21"/>
      <c r="FB188" s="21"/>
      <c r="FC188" s="21"/>
      <c r="FD188" s="21"/>
      <c r="FE188" s="21"/>
      <c r="FF188" s="21"/>
      <c r="FG188" s="21"/>
      <c r="FH188" s="21"/>
      <c r="FI188" s="21"/>
      <c r="FJ188" s="21"/>
      <c r="FK188" s="21"/>
      <c r="FL188" s="21"/>
      <c r="FM188" s="21"/>
      <c r="FN188" s="21"/>
      <c r="FO188" s="21"/>
      <c r="FP188" s="21"/>
      <c r="FQ188" s="21"/>
      <c r="FR188" s="21"/>
      <c r="FS188" s="21"/>
      <c r="FT188" s="21"/>
      <c r="FU188" s="21"/>
      <c r="FV188" s="21"/>
      <c r="FW188" s="21"/>
      <c r="FX188" s="21"/>
      <c r="FY188" s="21"/>
      <c r="FZ188" s="21"/>
      <c r="GA188" s="21"/>
      <c r="GB188" s="21"/>
      <c r="GC188" s="21"/>
      <c r="GD188" s="21"/>
      <c r="GE188" s="21"/>
      <c r="GF188" s="21"/>
      <c r="GG188" s="21"/>
      <c r="GH188" s="21"/>
      <c r="GI188" s="21"/>
      <c r="GJ188" s="21"/>
      <c r="GK188" s="21"/>
      <c r="GL188" s="21"/>
      <c r="GM188" s="21"/>
      <c r="GN188" s="21"/>
      <c r="GO188" s="21"/>
      <c r="GP188" s="21"/>
      <c r="GQ188" s="21"/>
      <c r="GR188" s="21"/>
      <c r="GS188" s="21"/>
      <c r="GT188" s="21"/>
      <c r="GU188" s="21"/>
      <c r="GV188" s="21"/>
      <c r="GW188" s="21"/>
      <c r="GX188" s="21"/>
      <c r="GY188" s="21"/>
      <c r="GZ188" s="21"/>
      <c r="HA188" s="21"/>
      <c r="HB188" s="21"/>
      <c r="HC188" s="21"/>
      <c r="HD188" s="21"/>
      <c r="HE188" s="21"/>
      <c r="HF188" s="21"/>
      <c r="HG188" s="21"/>
      <c r="HH188" s="21"/>
      <c r="HI188" s="21"/>
      <c r="HJ188" s="21"/>
      <c r="HK188" s="21"/>
      <c r="HL188" s="21"/>
      <c r="HM188" s="21"/>
      <c r="HN188" s="21"/>
      <c r="HO188" s="21"/>
      <c r="HP188" s="21"/>
      <c r="HQ188" s="21"/>
      <c r="HR188" s="21"/>
      <c r="HS188" s="21"/>
      <c r="HT188" s="21"/>
      <c r="HU188" s="21"/>
      <c r="HV188" s="21"/>
      <c r="HW188" s="21"/>
      <c r="HX188" s="21"/>
      <c r="HY188" s="21"/>
    </row>
    <row r="189" spans="1:233" s="29" customFormat="1" ht="15.75" customHeight="1">
      <c r="A189" s="605"/>
      <c r="B189" s="606" t="s">
        <v>695</v>
      </c>
      <c r="C189" s="655">
        <v>279061385960</v>
      </c>
      <c r="D189" s="594">
        <v>307307747634</v>
      </c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  <c r="BU189" s="21"/>
      <c r="BV189" s="21"/>
      <c r="BW189" s="21"/>
      <c r="BX189" s="21"/>
      <c r="BY189" s="21"/>
      <c r="BZ189" s="21"/>
      <c r="CA189" s="21"/>
      <c r="CB189" s="21"/>
      <c r="CC189" s="21"/>
      <c r="CD189" s="21"/>
      <c r="CE189" s="21"/>
      <c r="CF189" s="21"/>
      <c r="CG189" s="21"/>
      <c r="CH189" s="21"/>
      <c r="CI189" s="21"/>
      <c r="CJ189" s="21"/>
      <c r="CK189" s="21"/>
      <c r="CL189" s="21"/>
      <c r="CM189" s="21"/>
      <c r="CN189" s="21"/>
      <c r="CO189" s="21"/>
      <c r="CP189" s="21"/>
      <c r="CQ189" s="21"/>
      <c r="CR189" s="21"/>
      <c r="CS189" s="21"/>
      <c r="CT189" s="21"/>
      <c r="CU189" s="21"/>
      <c r="CV189" s="21"/>
      <c r="CW189" s="21"/>
      <c r="CX189" s="21"/>
      <c r="CY189" s="21"/>
      <c r="CZ189" s="21"/>
      <c r="DA189" s="21"/>
      <c r="DB189" s="21"/>
      <c r="DC189" s="21"/>
      <c r="DD189" s="21"/>
      <c r="DE189" s="21"/>
      <c r="DF189" s="21"/>
      <c r="DG189" s="21"/>
      <c r="DH189" s="21"/>
      <c r="DI189" s="21"/>
      <c r="DJ189" s="21"/>
      <c r="DK189" s="21"/>
      <c r="DL189" s="21"/>
      <c r="DM189" s="21"/>
      <c r="DN189" s="21"/>
      <c r="DO189" s="21"/>
      <c r="DP189" s="21"/>
      <c r="DQ189" s="21"/>
      <c r="DR189" s="21"/>
      <c r="DS189" s="21"/>
      <c r="DT189" s="21"/>
      <c r="DU189" s="21"/>
      <c r="DV189" s="21"/>
      <c r="DW189" s="21"/>
      <c r="DX189" s="21"/>
      <c r="DY189" s="21"/>
      <c r="DZ189" s="21"/>
      <c r="EA189" s="21"/>
      <c r="EB189" s="21"/>
      <c r="EC189" s="21"/>
      <c r="ED189" s="21"/>
      <c r="EE189" s="21"/>
      <c r="EF189" s="21"/>
      <c r="EG189" s="21"/>
      <c r="EH189" s="21"/>
      <c r="EI189" s="21"/>
      <c r="EJ189" s="21"/>
      <c r="EK189" s="21"/>
      <c r="EL189" s="21"/>
      <c r="EM189" s="21"/>
      <c r="EN189" s="21"/>
      <c r="EO189" s="21"/>
      <c r="EP189" s="21"/>
      <c r="EQ189" s="21"/>
      <c r="ER189" s="21"/>
      <c r="ES189" s="21"/>
      <c r="ET189" s="21"/>
      <c r="EU189" s="21"/>
      <c r="EV189" s="21"/>
      <c r="EW189" s="21"/>
      <c r="EX189" s="21"/>
      <c r="EY189" s="21"/>
      <c r="EZ189" s="21"/>
      <c r="FA189" s="21"/>
      <c r="FB189" s="21"/>
      <c r="FC189" s="21"/>
      <c r="FD189" s="21"/>
      <c r="FE189" s="21"/>
      <c r="FF189" s="21"/>
      <c r="FG189" s="21"/>
      <c r="FH189" s="21"/>
      <c r="FI189" s="21"/>
      <c r="FJ189" s="21"/>
      <c r="FK189" s="21"/>
      <c r="FL189" s="21"/>
      <c r="FM189" s="21"/>
      <c r="FN189" s="21"/>
      <c r="FO189" s="21"/>
      <c r="FP189" s="21"/>
      <c r="FQ189" s="21"/>
      <c r="FR189" s="21"/>
      <c r="FS189" s="21"/>
      <c r="FT189" s="21"/>
      <c r="FU189" s="21"/>
      <c r="FV189" s="21"/>
      <c r="FW189" s="21"/>
      <c r="FX189" s="21"/>
      <c r="FY189" s="21"/>
      <c r="FZ189" s="21"/>
      <c r="GA189" s="21"/>
      <c r="GB189" s="21"/>
      <c r="GC189" s="21"/>
      <c r="GD189" s="21"/>
      <c r="GE189" s="21"/>
      <c r="GF189" s="21"/>
      <c r="GG189" s="21"/>
      <c r="GH189" s="21"/>
      <c r="GI189" s="21"/>
      <c r="GJ189" s="21"/>
      <c r="GK189" s="21"/>
      <c r="GL189" s="21"/>
      <c r="GM189" s="21"/>
      <c r="GN189" s="21"/>
      <c r="GO189" s="21"/>
      <c r="GP189" s="21"/>
      <c r="GQ189" s="21"/>
      <c r="GR189" s="21"/>
      <c r="GS189" s="21"/>
      <c r="GT189" s="21"/>
      <c r="GU189" s="21"/>
      <c r="GV189" s="21"/>
      <c r="GW189" s="21"/>
      <c r="GX189" s="21"/>
      <c r="GY189" s="21"/>
      <c r="GZ189" s="21"/>
      <c r="HA189" s="21"/>
      <c r="HB189" s="21"/>
      <c r="HC189" s="21"/>
      <c r="HD189" s="21"/>
      <c r="HE189" s="21"/>
      <c r="HF189" s="21"/>
      <c r="HG189" s="21"/>
      <c r="HH189" s="21"/>
      <c r="HI189" s="21"/>
      <c r="HJ189" s="21"/>
      <c r="HK189" s="21"/>
      <c r="HL189" s="21"/>
      <c r="HM189" s="21"/>
      <c r="HN189" s="21"/>
      <c r="HO189" s="21"/>
      <c r="HP189" s="21"/>
      <c r="HQ189" s="21"/>
      <c r="HR189" s="21"/>
      <c r="HS189" s="21"/>
      <c r="HT189" s="21"/>
      <c r="HU189" s="21"/>
      <c r="HV189" s="21"/>
      <c r="HW189" s="21"/>
      <c r="HX189" s="21"/>
      <c r="HY189" s="21"/>
    </row>
    <row r="190" spans="1:233" s="74" customFormat="1" ht="19.5" customHeight="1">
      <c r="A190" s="605"/>
      <c r="B190" s="606" t="s">
        <v>696</v>
      </c>
      <c r="C190" s="655">
        <v>23919420015</v>
      </c>
      <c r="D190" s="594">
        <v>13881547159</v>
      </c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  <c r="BS190" s="21"/>
      <c r="BT190" s="21"/>
      <c r="BU190" s="21"/>
      <c r="BV190" s="21"/>
      <c r="BW190" s="21"/>
      <c r="BX190" s="21"/>
      <c r="BY190" s="21"/>
      <c r="BZ190" s="21"/>
      <c r="CA190" s="21"/>
      <c r="CB190" s="21"/>
      <c r="CC190" s="21"/>
      <c r="CD190" s="21"/>
      <c r="CE190" s="21"/>
      <c r="CF190" s="21"/>
      <c r="CG190" s="21"/>
      <c r="CH190" s="21"/>
      <c r="CI190" s="21"/>
      <c r="CJ190" s="21"/>
      <c r="CK190" s="21"/>
      <c r="CL190" s="21"/>
      <c r="CM190" s="21"/>
      <c r="CN190" s="21"/>
      <c r="CO190" s="21"/>
      <c r="CP190" s="21"/>
      <c r="CQ190" s="21"/>
      <c r="CR190" s="21"/>
      <c r="CS190" s="21"/>
      <c r="CT190" s="21"/>
      <c r="CU190" s="21"/>
      <c r="CV190" s="21"/>
      <c r="CW190" s="21"/>
      <c r="CX190" s="21"/>
      <c r="CY190" s="21"/>
      <c r="CZ190" s="21"/>
      <c r="DA190" s="21"/>
      <c r="DB190" s="21"/>
      <c r="DC190" s="21"/>
      <c r="DD190" s="21"/>
      <c r="DE190" s="21"/>
      <c r="DF190" s="21"/>
      <c r="DG190" s="21"/>
      <c r="DH190" s="21"/>
      <c r="DI190" s="21"/>
      <c r="DJ190" s="21"/>
      <c r="DK190" s="21"/>
      <c r="DL190" s="21"/>
      <c r="DM190" s="21"/>
      <c r="DN190" s="21"/>
      <c r="DO190" s="21"/>
      <c r="DP190" s="21"/>
      <c r="DQ190" s="21"/>
      <c r="DR190" s="21"/>
      <c r="DS190" s="21"/>
      <c r="DT190" s="21"/>
      <c r="DU190" s="21"/>
      <c r="DV190" s="21"/>
      <c r="DW190" s="21"/>
      <c r="DX190" s="21"/>
      <c r="DY190" s="21"/>
      <c r="DZ190" s="21"/>
      <c r="EA190" s="21"/>
      <c r="EB190" s="21"/>
      <c r="EC190" s="21"/>
      <c r="ED190" s="21"/>
      <c r="EE190" s="21"/>
      <c r="EF190" s="21"/>
      <c r="EG190" s="21"/>
      <c r="EH190" s="21"/>
      <c r="EI190" s="21"/>
      <c r="EJ190" s="21"/>
      <c r="EK190" s="21"/>
      <c r="EL190" s="21"/>
      <c r="EM190" s="21"/>
      <c r="EN190" s="21"/>
      <c r="EO190" s="21"/>
      <c r="EP190" s="21"/>
      <c r="EQ190" s="21"/>
      <c r="ER190" s="21"/>
      <c r="ES190" s="21"/>
      <c r="ET190" s="21"/>
      <c r="EU190" s="21"/>
      <c r="EV190" s="21"/>
      <c r="EW190" s="21"/>
      <c r="EX190" s="21"/>
      <c r="EY190" s="21"/>
      <c r="EZ190" s="21"/>
      <c r="FA190" s="21"/>
      <c r="FB190" s="21"/>
      <c r="FC190" s="21"/>
      <c r="FD190" s="21"/>
      <c r="FE190" s="21"/>
      <c r="FF190" s="21"/>
      <c r="FG190" s="21"/>
      <c r="FH190" s="21"/>
      <c r="FI190" s="21"/>
      <c r="FJ190" s="21"/>
      <c r="FK190" s="21"/>
      <c r="FL190" s="21"/>
      <c r="FM190" s="21"/>
      <c r="FN190" s="21"/>
      <c r="FO190" s="21"/>
      <c r="FP190" s="21"/>
      <c r="FQ190" s="21"/>
      <c r="FR190" s="21"/>
      <c r="FS190" s="21"/>
      <c r="FT190" s="21"/>
      <c r="FU190" s="21"/>
      <c r="FV190" s="21"/>
      <c r="FW190" s="21"/>
      <c r="FX190" s="21"/>
      <c r="FY190" s="21"/>
      <c r="FZ190" s="21"/>
      <c r="GA190" s="21"/>
      <c r="GB190" s="21"/>
      <c r="GC190" s="21"/>
      <c r="GD190" s="21"/>
      <c r="GE190" s="21"/>
      <c r="GF190" s="21"/>
      <c r="GG190" s="21"/>
      <c r="GH190" s="21"/>
      <c r="GI190" s="21"/>
      <c r="GJ190" s="21"/>
      <c r="GK190" s="21"/>
      <c r="GL190" s="21"/>
      <c r="GM190" s="21"/>
      <c r="GN190" s="21"/>
      <c r="GO190" s="21"/>
      <c r="GP190" s="21"/>
      <c r="GQ190" s="21"/>
      <c r="GR190" s="21"/>
      <c r="GS190" s="21"/>
      <c r="GT190" s="21"/>
      <c r="GU190" s="21"/>
      <c r="GV190" s="21"/>
      <c r="GW190" s="21"/>
      <c r="GX190" s="21"/>
      <c r="GY190" s="21"/>
      <c r="GZ190" s="21"/>
      <c r="HA190" s="21"/>
      <c r="HB190" s="21"/>
      <c r="HC190" s="21"/>
      <c r="HD190" s="21"/>
      <c r="HE190" s="21"/>
      <c r="HF190" s="21"/>
      <c r="HG190" s="21"/>
      <c r="HH190" s="21"/>
      <c r="HI190" s="21"/>
      <c r="HJ190" s="21"/>
      <c r="HK190" s="21"/>
      <c r="HL190" s="21"/>
      <c r="HM190" s="21"/>
      <c r="HN190" s="21"/>
      <c r="HO190" s="21"/>
      <c r="HP190" s="21"/>
      <c r="HQ190" s="21"/>
      <c r="HR190" s="21"/>
      <c r="HS190" s="21"/>
      <c r="HT190" s="21"/>
      <c r="HU190" s="21"/>
      <c r="HV190" s="21"/>
      <c r="HW190" s="21"/>
      <c r="HX190" s="21"/>
      <c r="HY190" s="21"/>
    </row>
    <row r="191" spans="1:233" s="29" customFormat="1" ht="15" customHeight="1">
      <c r="A191" s="656"/>
      <c r="B191" s="653" t="s">
        <v>697</v>
      </c>
      <c r="C191" s="657">
        <v>258890546842</v>
      </c>
      <c r="D191" s="654">
        <v>259342918242</v>
      </c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  <c r="BZ191" s="21"/>
      <c r="CA191" s="21"/>
      <c r="CB191" s="21"/>
      <c r="CC191" s="21"/>
      <c r="CD191" s="21"/>
      <c r="CE191" s="21"/>
      <c r="CF191" s="21"/>
      <c r="CG191" s="21"/>
      <c r="CH191" s="21"/>
      <c r="CI191" s="21"/>
      <c r="CJ191" s="21"/>
      <c r="CK191" s="21"/>
      <c r="CL191" s="21"/>
      <c r="CM191" s="21"/>
      <c r="CN191" s="21"/>
      <c r="CO191" s="21"/>
      <c r="CP191" s="21"/>
      <c r="CQ191" s="21"/>
      <c r="CR191" s="21"/>
      <c r="CS191" s="21"/>
      <c r="CT191" s="21"/>
      <c r="CU191" s="21"/>
      <c r="CV191" s="21"/>
      <c r="CW191" s="21"/>
      <c r="CX191" s="21"/>
      <c r="CY191" s="21"/>
      <c r="CZ191" s="21"/>
      <c r="DA191" s="21"/>
      <c r="DB191" s="21"/>
      <c r="DC191" s="21"/>
      <c r="DD191" s="21"/>
      <c r="DE191" s="21"/>
      <c r="DF191" s="21"/>
      <c r="DG191" s="21"/>
      <c r="DH191" s="21"/>
      <c r="DI191" s="21"/>
      <c r="DJ191" s="21"/>
      <c r="DK191" s="21"/>
      <c r="DL191" s="21"/>
      <c r="DM191" s="21"/>
      <c r="DN191" s="21"/>
      <c r="DO191" s="21"/>
      <c r="DP191" s="21"/>
      <c r="DQ191" s="21"/>
      <c r="DR191" s="21"/>
      <c r="DS191" s="21"/>
      <c r="DT191" s="21"/>
      <c r="DU191" s="21"/>
      <c r="DV191" s="21"/>
      <c r="DW191" s="21"/>
      <c r="DX191" s="21"/>
      <c r="DY191" s="21"/>
      <c r="DZ191" s="21"/>
      <c r="EA191" s="21"/>
      <c r="EB191" s="21"/>
      <c r="EC191" s="21"/>
      <c r="ED191" s="21"/>
      <c r="EE191" s="21"/>
      <c r="EF191" s="21"/>
      <c r="EG191" s="21"/>
      <c r="EH191" s="21"/>
      <c r="EI191" s="21"/>
      <c r="EJ191" s="21"/>
      <c r="EK191" s="21"/>
      <c r="EL191" s="21"/>
      <c r="EM191" s="21"/>
      <c r="EN191" s="21"/>
      <c r="EO191" s="21"/>
      <c r="EP191" s="21"/>
      <c r="EQ191" s="21"/>
      <c r="ER191" s="21"/>
      <c r="ES191" s="21"/>
      <c r="ET191" s="21"/>
      <c r="EU191" s="21"/>
      <c r="EV191" s="21"/>
      <c r="EW191" s="21"/>
      <c r="EX191" s="21"/>
      <c r="EY191" s="21"/>
      <c r="EZ191" s="21"/>
      <c r="FA191" s="21"/>
      <c r="FB191" s="21"/>
      <c r="FC191" s="21"/>
      <c r="FD191" s="21"/>
      <c r="FE191" s="21"/>
      <c r="FF191" s="21"/>
      <c r="FG191" s="21"/>
      <c r="FH191" s="21"/>
      <c r="FI191" s="21"/>
      <c r="FJ191" s="21"/>
      <c r="FK191" s="21"/>
      <c r="FL191" s="21"/>
      <c r="FM191" s="21"/>
      <c r="FN191" s="21"/>
      <c r="FO191" s="21"/>
      <c r="FP191" s="21"/>
      <c r="FQ191" s="21"/>
      <c r="FR191" s="21"/>
      <c r="FS191" s="21"/>
      <c r="FT191" s="21"/>
      <c r="FU191" s="21"/>
      <c r="FV191" s="21"/>
      <c r="FW191" s="21"/>
      <c r="FX191" s="21"/>
      <c r="FY191" s="21"/>
      <c r="FZ191" s="21"/>
      <c r="GA191" s="21"/>
      <c r="GB191" s="21"/>
      <c r="GC191" s="21"/>
      <c r="GD191" s="21"/>
      <c r="GE191" s="21"/>
      <c r="GF191" s="21"/>
      <c r="GG191" s="21"/>
      <c r="GH191" s="21"/>
      <c r="GI191" s="21"/>
      <c r="GJ191" s="21"/>
      <c r="GK191" s="21"/>
      <c r="GL191" s="21"/>
      <c r="GM191" s="21"/>
      <c r="GN191" s="21"/>
      <c r="GO191" s="21"/>
      <c r="GP191" s="21"/>
      <c r="GQ191" s="21"/>
      <c r="GR191" s="21"/>
      <c r="GS191" s="21"/>
      <c r="GT191" s="21"/>
      <c r="GU191" s="21"/>
      <c r="GV191" s="21"/>
      <c r="GW191" s="21"/>
      <c r="GX191" s="21"/>
      <c r="GY191" s="21"/>
      <c r="GZ191" s="21"/>
      <c r="HA191" s="21"/>
      <c r="HB191" s="21"/>
      <c r="HC191" s="21"/>
      <c r="HD191" s="21"/>
      <c r="HE191" s="21"/>
      <c r="HF191" s="21"/>
      <c r="HG191" s="21"/>
      <c r="HH191" s="21"/>
      <c r="HI191" s="21"/>
      <c r="HJ191" s="21"/>
      <c r="HK191" s="21"/>
      <c r="HL191" s="21"/>
      <c r="HM191" s="21"/>
      <c r="HN191" s="21"/>
      <c r="HO191" s="21"/>
      <c r="HP191" s="21"/>
      <c r="HQ191" s="21"/>
      <c r="HR191" s="21"/>
      <c r="HS191" s="21"/>
      <c r="HT191" s="21"/>
      <c r="HU191" s="21"/>
      <c r="HV191" s="21"/>
      <c r="HW191" s="21"/>
      <c r="HX191" s="21"/>
      <c r="HY191" s="21"/>
    </row>
    <row r="192" spans="1:233" s="29" customFormat="1" ht="15" customHeight="1">
      <c r="A192" s="605"/>
      <c r="B192" s="606" t="s">
        <v>698</v>
      </c>
      <c r="C192" s="655">
        <v>217007041000</v>
      </c>
      <c r="D192" s="594">
        <v>215490146000</v>
      </c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1"/>
      <c r="BP192" s="21"/>
      <c r="BQ192" s="21"/>
      <c r="BR192" s="21"/>
      <c r="BS192" s="21"/>
      <c r="BT192" s="21"/>
      <c r="BU192" s="21"/>
      <c r="BV192" s="21"/>
      <c r="BW192" s="21"/>
      <c r="BX192" s="21"/>
      <c r="BY192" s="21"/>
      <c r="BZ192" s="21"/>
      <c r="CA192" s="21"/>
      <c r="CB192" s="21"/>
      <c r="CC192" s="21"/>
      <c r="CD192" s="21"/>
      <c r="CE192" s="21"/>
      <c r="CF192" s="21"/>
      <c r="CG192" s="21"/>
      <c r="CH192" s="21"/>
      <c r="CI192" s="21"/>
      <c r="CJ192" s="21"/>
      <c r="CK192" s="21"/>
      <c r="CL192" s="21"/>
      <c r="CM192" s="21"/>
      <c r="CN192" s="21"/>
      <c r="CO192" s="21"/>
      <c r="CP192" s="21"/>
      <c r="CQ192" s="21"/>
      <c r="CR192" s="21"/>
      <c r="CS192" s="21"/>
      <c r="CT192" s="21"/>
      <c r="CU192" s="21"/>
      <c r="CV192" s="21"/>
      <c r="CW192" s="21"/>
      <c r="CX192" s="21"/>
      <c r="CY192" s="21"/>
      <c r="CZ192" s="21"/>
      <c r="DA192" s="21"/>
      <c r="DB192" s="21"/>
      <c r="DC192" s="21"/>
      <c r="DD192" s="21"/>
      <c r="DE192" s="21"/>
      <c r="DF192" s="21"/>
      <c r="DG192" s="21"/>
      <c r="DH192" s="21"/>
      <c r="DI192" s="21"/>
      <c r="DJ192" s="21"/>
      <c r="DK192" s="21"/>
      <c r="DL192" s="21"/>
      <c r="DM192" s="21"/>
      <c r="DN192" s="21"/>
      <c r="DO192" s="21"/>
      <c r="DP192" s="21"/>
      <c r="DQ192" s="21"/>
      <c r="DR192" s="21"/>
      <c r="DS192" s="21"/>
      <c r="DT192" s="21"/>
      <c r="DU192" s="21"/>
      <c r="DV192" s="21"/>
      <c r="DW192" s="21"/>
      <c r="DX192" s="21"/>
      <c r="DY192" s="21"/>
      <c r="DZ192" s="21"/>
      <c r="EA192" s="21"/>
      <c r="EB192" s="21"/>
      <c r="EC192" s="21"/>
      <c r="ED192" s="21"/>
      <c r="EE192" s="21"/>
      <c r="EF192" s="21"/>
      <c r="EG192" s="21"/>
      <c r="EH192" s="21"/>
      <c r="EI192" s="21"/>
      <c r="EJ192" s="21"/>
      <c r="EK192" s="21"/>
      <c r="EL192" s="21"/>
      <c r="EM192" s="21"/>
      <c r="EN192" s="21"/>
      <c r="EO192" s="21"/>
      <c r="EP192" s="21"/>
      <c r="EQ192" s="21"/>
      <c r="ER192" s="21"/>
      <c r="ES192" s="21"/>
      <c r="ET192" s="21"/>
      <c r="EU192" s="21"/>
      <c r="EV192" s="21"/>
      <c r="EW192" s="21"/>
      <c r="EX192" s="21"/>
      <c r="EY192" s="21"/>
      <c r="EZ192" s="21"/>
      <c r="FA192" s="21"/>
      <c r="FB192" s="21"/>
      <c r="FC192" s="21"/>
      <c r="FD192" s="21"/>
      <c r="FE192" s="21"/>
      <c r="FF192" s="21"/>
      <c r="FG192" s="21"/>
      <c r="FH192" s="21"/>
      <c r="FI192" s="21"/>
      <c r="FJ192" s="21"/>
      <c r="FK192" s="21"/>
      <c r="FL192" s="21"/>
      <c r="FM192" s="21"/>
      <c r="FN192" s="21"/>
      <c r="FO192" s="21"/>
      <c r="FP192" s="21"/>
      <c r="FQ192" s="21"/>
      <c r="FR192" s="21"/>
      <c r="FS192" s="21"/>
      <c r="FT192" s="21"/>
      <c r="FU192" s="21"/>
      <c r="FV192" s="21"/>
      <c r="FW192" s="21"/>
      <c r="FX192" s="21"/>
      <c r="FY192" s="21"/>
      <c r="FZ192" s="21"/>
      <c r="GA192" s="21"/>
      <c r="GB192" s="21"/>
      <c r="GC192" s="21"/>
      <c r="GD192" s="21"/>
      <c r="GE192" s="21"/>
      <c r="GF192" s="21"/>
      <c r="GG192" s="21"/>
      <c r="GH192" s="21"/>
      <c r="GI192" s="21"/>
      <c r="GJ192" s="21"/>
      <c r="GK192" s="21"/>
      <c r="GL192" s="21"/>
      <c r="GM192" s="21"/>
      <c r="GN192" s="21"/>
      <c r="GO192" s="21"/>
      <c r="GP192" s="21"/>
      <c r="GQ192" s="21"/>
      <c r="GR192" s="21"/>
      <c r="GS192" s="21"/>
      <c r="GT192" s="21"/>
      <c r="GU192" s="21"/>
      <c r="GV192" s="21"/>
      <c r="GW192" s="21"/>
      <c r="GX192" s="21"/>
      <c r="GY192" s="21"/>
      <c r="GZ192" s="21"/>
      <c r="HA192" s="21"/>
      <c r="HB192" s="21"/>
      <c r="HC192" s="21"/>
      <c r="HD192" s="21"/>
      <c r="HE192" s="21"/>
      <c r="HF192" s="21"/>
      <c r="HG192" s="21"/>
      <c r="HH192" s="21"/>
      <c r="HI192" s="21"/>
      <c r="HJ192" s="21"/>
      <c r="HK192" s="21"/>
      <c r="HL192" s="21"/>
      <c r="HM192" s="21"/>
      <c r="HN192" s="21"/>
      <c r="HO192" s="21"/>
      <c r="HP192" s="21"/>
      <c r="HQ192" s="21"/>
      <c r="HR192" s="21"/>
      <c r="HS192" s="21"/>
      <c r="HT192" s="21"/>
      <c r="HU192" s="21"/>
      <c r="HV192" s="21"/>
      <c r="HW192" s="21"/>
      <c r="HX192" s="21"/>
      <c r="HY192" s="21"/>
    </row>
    <row r="193" spans="1:233" s="29" customFormat="1" ht="15" customHeight="1">
      <c r="A193" s="605"/>
      <c r="B193" s="606" t="s">
        <v>699</v>
      </c>
      <c r="C193" s="655">
        <v>27738847754</v>
      </c>
      <c r="D193" s="594">
        <v>28737119242</v>
      </c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1"/>
      <c r="BP193" s="21"/>
      <c r="BQ193" s="21"/>
      <c r="BR193" s="21"/>
      <c r="BS193" s="21"/>
      <c r="BT193" s="21"/>
      <c r="BU193" s="21"/>
      <c r="BV193" s="21"/>
      <c r="BW193" s="21"/>
      <c r="BX193" s="21"/>
      <c r="BY193" s="21"/>
      <c r="BZ193" s="21"/>
      <c r="CA193" s="21"/>
      <c r="CB193" s="21"/>
      <c r="CC193" s="21"/>
      <c r="CD193" s="21"/>
      <c r="CE193" s="21"/>
      <c r="CF193" s="21"/>
      <c r="CG193" s="21"/>
      <c r="CH193" s="21"/>
      <c r="CI193" s="21"/>
      <c r="CJ193" s="21"/>
      <c r="CK193" s="21"/>
      <c r="CL193" s="21"/>
      <c r="CM193" s="21"/>
      <c r="CN193" s="21"/>
      <c r="CO193" s="21"/>
      <c r="CP193" s="21"/>
      <c r="CQ193" s="21"/>
      <c r="CR193" s="21"/>
      <c r="CS193" s="21"/>
      <c r="CT193" s="21"/>
      <c r="CU193" s="21"/>
      <c r="CV193" s="21"/>
      <c r="CW193" s="21"/>
      <c r="CX193" s="21"/>
      <c r="CY193" s="21"/>
      <c r="CZ193" s="21"/>
      <c r="DA193" s="21"/>
      <c r="DB193" s="21"/>
      <c r="DC193" s="21"/>
      <c r="DD193" s="21"/>
      <c r="DE193" s="21"/>
      <c r="DF193" s="21"/>
      <c r="DG193" s="21"/>
      <c r="DH193" s="21"/>
      <c r="DI193" s="21"/>
      <c r="DJ193" s="21"/>
      <c r="DK193" s="21"/>
      <c r="DL193" s="21"/>
      <c r="DM193" s="21"/>
      <c r="DN193" s="21"/>
      <c r="DO193" s="21"/>
      <c r="DP193" s="21"/>
      <c r="DQ193" s="21"/>
      <c r="DR193" s="21"/>
      <c r="DS193" s="21"/>
      <c r="DT193" s="21"/>
      <c r="DU193" s="21"/>
      <c r="DV193" s="21"/>
      <c r="DW193" s="21"/>
      <c r="DX193" s="21"/>
      <c r="DY193" s="21"/>
      <c r="DZ193" s="21"/>
      <c r="EA193" s="21"/>
      <c r="EB193" s="21"/>
      <c r="EC193" s="21"/>
      <c r="ED193" s="21"/>
      <c r="EE193" s="21"/>
      <c r="EF193" s="21"/>
      <c r="EG193" s="21"/>
      <c r="EH193" s="21"/>
      <c r="EI193" s="21"/>
      <c r="EJ193" s="21"/>
      <c r="EK193" s="21"/>
      <c r="EL193" s="21"/>
      <c r="EM193" s="21"/>
      <c r="EN193" s="21"/>
      <c r="EO193" s="21"/>
      <c r="EP193" s="21"/>
      <c r="EQ193" s="21"/>
      <c r="ER193" s="21"/>
      <c r="ES193" s="21"/>
      <c r="ET193" s="21"/>
      <c r="EU193" s="21"/>
      <c r="EV193" s="21"/>
      <c r="EW193" s="21"/>
      <c r="EX193" s="21"/>
      <c r="EY193" s="21"/>
      <c r="EZ193" s="21"/>
      <c r="FA193" s="21"/>
      <c r="FB193" s="21"/>
      <c r="FC193" s="21"/>
      <c r="FD193" s="21"/>
      <c r="FE193" s="21"/>
      <c r="FF193" s="21"/>
      <c r="FG193" s="21"/>
      <c r="FH193" s="21"/>
      <c r="FI193" s="21"/>
      <c r="FJ193" s="21"/>
      <c r="FK193" s="21"/>
      <c r="FL193" s="21"/>
      <c r="FM193" s="21"/>
      <c r="FN193" s="21"/>
      <c r="FO193" s="21"/>
      <c r="FP193" s="21"/>
      <c r="FQ193" s="21"/>
      <c r="FR193" s="21"/>
      <c r="FS193" s="21"/>
      <c r="FT193" s="21"/>
      <c r="FU193" s="21"/>
      <c r="FV193" s="21"/>
      <c r="FW193" s="21"/>
      <c r="FX193" s="21"/>
      <c r="FY193" s="21"/>
      <c r="FZ193" s="21"/>
      <c r="GA193" s="21"/>
      <c r="GB193" s="21"/>
      <c r="GC193" s="21"/>
      <c r="GD193" s="21"/>
      <c r="GE193" s="21"/>
      <c r="GF193" s="21"/>
      <c r="GG193" s="21"/>
      <c r="GH193" s="21"/>
      <c r="GI193" s="21"/>
      <c r="GJ193" s="21"/>
      <c r="GK193" s="21"/>
      <c r="GL193" s="21"/>
      <c r="GM193" s="21"/>
      <c r="GN193" s="21"/>
      <c r="GO193" s="21"/>
      <c r="GP193" s="21"/>
      <c r="GQ193" s="21"/>
      <c r="GR193" s="21"/>
      <c r="GS193" s="21"/>
      <c r="GT193" s="21"/>
      <c r="GU193" s="21"/>
      <c r="GV193" s="21"/>
      <c r="GW193" s="21"/>
      <c r="GX193" s="21"/>
      <c r="GY193" s="21"/>
      <c r="GZ193" s="21"/>
      <c r="HA193" s="21"/>
      <c r="HB193" s="21"/>
      <c r="HC193" s="21"/>
      <c r="HD193" s="21"/>
      <c r="HE193" s="21"/>
      <c r="HF193" s="21"/>
      <c r="HG193" s="21"/>
      <c r="HH193" s="21"/>
      <c r="HI193" s="21"/>
      <c r="HJ193" s="21"/>
      <c r="HK193" s="21"/>
      <c r="HL193" s="21"/>
      <c r="HM193" s="21"/>
      <c r="HN193" s="21"/>
      <c r="HO193" s="21"/>
      <c r="HP193" s="21"/>
      <c r="HQ193" s="21"/>
      <c r="HR193" s="21"/>
      <c r="HS193" s="21"/>
      <c r="HT193" s="21"/>
      <c r="HU193" s="21"/>
      <c r="HV193" s="21"/>
      <c r="HW193" s="21"/>
      <c r="HX193" s="21"/>
      <c r="HY193" s="21"/>
    </row>
    <row r="194" spans="1:233" s="74" customFormat="1" ht="20.25" customHeight="1">
      <c r="A194" s="605"/>
      <c r="B194" s="606" t="s">
        <v>700</v>
      </c>
      <c r="C194" s="655">
        <v>14144658088</v>
      </c>
      <c r="D194" s="594">
        <v>15115653000</v>
      </c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21"/>
      <c r="BQ194" s="21"/>
      <c r="BR194" s="21"/>
      <c r="BS194" s="21"/>
      <c r="BT194" s="21"/>
      <c r="BU194" s="21"/>
      <c r="BV194" s="21"/>
      <c r="BW194" s="21"/>
      <c r="BX194" s="21"/>
      <c r="BY194" s="21"/>
      <c r="BZ194" s="21"/>
      <c r="CA194" s="21"/>
      <c r="CB194" s="21"/>
      <c r="CC194" s="21"/>
      <c r="CD194" s="21"/>
      <c r="CE194" s="21"/>
      <c r="CF194" s="21"/>
      <c r="CG194" s="21"/>
      <c r="CH194" s="21"/>
      <c r="CI194" s="21"/>
      <c r="CJ194" s="21"/>
      <c r="CK194" s="21"/>
      <c r="CL194" s="21"/>
      <c r="CM194" s="21"/>
      <c r="CN194" s="21"/>
      <c r="CO194" s="21"/>
      <c r="CP194" s="21"/>
      <c r="CQ194" s="21"/>
      <c r="CR194" s="21"/>
      <c r="CS194" s="21"/>
      <c r="CT194" s="21"/>
      <c r="CU194" s="21"/>
      <c r="CV194" s="21"/>
      <c r="CW194" s="21"/>
      <c r="CX194" s="21"/>
      <c r="CY194" s="21"/>
      <c r="CZ194" s="21"/>
      <c r="DA194" s="21"/>
      <c r="DB194" s="21"/>
      <c r="DC194" s="21"/>
      <c r="DD194" s="21"/>
      <c r="DE194" s="21"/>
      <c r="DF194" s="21"/>
      <c r="DG194" s="21"/>
      <c r="DH194" s="21"/>
      <c r="DI194" s="21"/>
      <c r="DJ194" s="21"/>
      <c r="DK194" s="21"/>
      <c r="DL194" s="21"/>
      <c r="DM194" s="21"/>
      <c r="DN194" s="21"/>
      <c r="DO194" s="21"/>
      <c r="DP194" s="21"/>
      <c r="DQ194" s="21"/>
      <c r="DR194" s="21"/>
      <c r="DS194" s="21"/>
      <c r="DT194" s="21"/>
      <c r="DU194" s="21"/>
      <c r="DV194" s="21"/>
      <c r="DW194" s="21"/>
      <c r="DX194" s="21"/>
      <c r="DY194" s="21"/>
      <c r="DZ194" s="21"/>
      <c r="EA194" s="21"/>
      <c r="EB194" s="21"/>
      <c r="EC194" s="21"/>
      <c r="ED194" s="21"/>
      <c r="EE194" s="21"/>
      <c r="EF194" s="21"/>
      <c r="EG194" s="21"/>
      <c r="EH194" s="21"/>
      <c r="EI194" s="21"/>
      <c r="EJ194" s="21"/>
      <c r="EK194" s="21"/>
      <c r="EL194" s="21"/>
      <c r="EM194" s="21"/>
      <c r="EN194" s="21"/>
      <c r="EO194" s="21"/>
      <c r="EP194" s="21"/>
      <c r="EQ194" s="21"/>
      <c r="ER194" s="21"/>
      <c r="ES194" s="21"/>
      <c r="ET194" s="21"/>
      <c r="EU194" s="21"/>
      <c r="EV194" s="21"/>
      <c r="EW194" s="21"/>
      <c r="EX194" s="21"/>
      <c r="EY194" s="21"/>
      <c r="EZ194" s="21"/>
      <c r="FA194" s="21"/>
      <c r="FB194" s="21"/>
      <c r="FC194" s="21"/>
      <c r="FD194" s="21"/>
      <c r="FE194" s="21"/>
      <c r="FF194" s="21"/>
      <c r="FG194" s="21"/>
      <c r="FH194" s="21"/>
      <c r="FI194" s="21"/>
      <c r="FJ194" s="21"/>
      <c r="FK194" s="21"/>
      <c r="FL194" s="21"/>
      <c r="FM194" s="21"/>
      <c r="FN194" s="21"/>
      <c r="FO194" s="21"/>
      <c r="FP194" s="21"/>
      <c r="FQ194" s="21"/>
      <c r="FR194" s="21"/>
      <c r="FS194" s="21"/>
      <c r="FT194" s="21"/>
      <c r="FU194" s="21"/>
      <c r="FV194" s="21"/>
      <c r="FW194" s="21"/>
      <c r="FX194" s="21"/>
      <c r="FY194" s="21"/>
      <c r="FZ194" s="21"/>
      <c r="GA194" s="21"/>
      <c r="GB194" s="21"/>
      <c r="GC194" s="21"/>
      <c r="GD194" s="21"/>
      <c r="GE194" s="21"/>
      <c r="GF194" s="21"/>
      <c r="GG194" s="21"/>
      <c r="GH194" s="21"/>
      <c r="GI194" s="21"/>
      <c r="GJ194" s="21"/>
      <c r="GK194" s="21"/>
      <c r="GL194" s="21"/>
      <c r="GM194" s="21"/>
      <c r="GN194" s="21"/>
      <c r="GO194" s="21"/>
      <c r="GP194" s="21"/>
      <c r="GQ194" s="21"/>
      <c r="GR194" s="21"/>
      <c r="GS194" s="21"/>
      <c r="GT194" s="21"/>
      <c r="GU194" s="21"/>
      <c r="GV194" s="21"/>
      <c r="GW194" s="21"/>
      <c r="GX194" s="21"/>
      <c r="GY194" s="21"/>
      <c r="GZ194" s="21"/>
      <c r="HA194" s="21"/>
      <c r="HB194" s="21"/>
      <c r="HC194" s="21"/>
      <c r="HD194" s="21"/>
      <c r="HE194" s="21"/>
      <c r="HF194" s="21"/>
      <c r="HG194" s="21"/>
      <c r="HH194" s="21"/>
      <c r="HI194" s="21"/>
      <c r="HJ194" s="21"/>
      <c r="HK194" s="21"/>
      <c r="HL194" s="21"/>
      <c r="HM194" s="21"/>
      <c r="HN194" s="21"/>
      <c r="HO194" s="21"/>
      <c r="HP194" s="21"/>
      <c r="HQ194" s="21"/>
      <c r="HR194" s="21"/>
      <c r="HS194" s="21"/>
      <c r="HT194" s="21"/>
      <c r="HU194" s="21"/>
      <c r="HV194" s="21"/>
      <c r="HW194" s="21"/>
      <c r="HX194" s="21"/>
      <c r="HY194" s="21"/>
    </row>
    <row r="195" spans="1:233" s="74" customFormat="1" ht="21" customHeight="1">
      <c r="A195" s="656"/>
      <c r="B195" s="653" t="s">
        <v>701</v>
      </c>
      <c r="C195" s="657">
        <v>76452296291</v>
      </c>
      <c r="D195" s="654">
        <v>93041385424</v>
      </c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  <c r="BP195" s="21"/>
      <c r="BQ195" s="21"/>
      <c r="BR195" s="21"/>
      <c r="BS195" s="21"/>
      <c r="BT195" s="21"/>
      <c r="BU195" s="21"/>
      <c r="BV195" s="21"/>
      <c r="BW195" s="21"/>
      <c r="BX195" s="21"/>
      <c r="BY195" s="21"/>
      <c r="BZ195" s="21"/>
      <c r="CA195" s="21"/>
      <c r="CB195" s="21"/>
      <c r="CC195" s="21"/>
      <c r="CD195" s="21"/>
      <c r="CE195" s="21"/>
      <c r="CF195" s="21"/>
      <c r="CG195" s="21"/>
      <c r="CH195" s="21"/>
      <c r="CI195" s="21"/>
      <c r="CJ195" s="21"/>
      <c r="CK195" s="21"/>
      <c r="CL195" s="21"/>
      <c r="CM195" s="21"/>
      <c r="CN195" s="21"/>
      <c r="CO195" s="21"/>
      <c r="CP195" s="21"/>
      <c r="CQ195" s="21"/>
      <c r="CR195" s="21"/>
      <c r="CS195" s="21"/>
      <c r="CT195" s="21"/>
      <c r="CU195" s="21"/>
      <c r="CV195" s="21"/>
      <c r="CW195" s="21"/>
      <c r="CX195" s="21"/>
      <c r="CY195" s="21"/>
      <c r="CZ195" s="21"/>
      <c r="DA195" s="21"/>
      <c r="DB195" s="21"/>
      <c r="DC195" s="21"/>
      <c r="DD195" s="21"/>
      <c r="DE195" s="21"/>
      <c r="DF195" s="21"/>
      <c r="DG195" s="21"/>
      <c r="DH195" s="21"/>
      <c r="DI195" s="21"/>
      <c r="DJ195" s="21"/>
      <c r="DK195" s="21"/>
      <c r="DL195" s="21"/>
      <c r="DM195" s="21"/>
      <c r="DN195" s="21"/>
      <c r="DO195" s="21"/>
      <c r="DP195" s="21"/>
      <c r="DQ195" s="21"/>
      <c r="DR195" s="21"/>
      <c r="DS195" s="21"/>
      <c r="DT195" s="21"/>
      <c r="DU195" s="21"/>
      <c r="DV195" s="21"/>
      <c r="DW195" s="21"/>
      <c r="DX195" s="21"/>
      <c r="DY195" s="21"/>
      <c r="DZ195" s="21"/>
      <c r="EA195" s="21"/>
      <c r="EB195" s="21"/>
      <c r="EC195" s="21"/>
      <c r="ED195" s="21"/>
      <c r="EE195" s="21"/>
      <c r="EF195" s="21"/>
      <c r="EG195" s="21"/>
      <c r="EH195" s="21"/>
      <c r="EI195" s="21"/>
      <c r="EJ195" s="21"/>
      <c r="EK195" s="21"/>
      <c r="EL195" s="21"/>
      <c r="EM195" s="21"/>
      <c r="EN195" s="21"/>
      <c r="EO195" s="21"/>
      <c r="EP195" s="21"/>
      <c r="EQ195" s="21"/>
      <c r="ER195" s="21"/>
      <c r="ES195" s="21"/>
      <c r="ET195" s="21"/>
      <c r="EU195" s="21"/>
      <c r="EV195" s="21"/>
      <c r="EW195" s="21"/>
      <c r="EX195" s="21"/>
      <c r="EY195" s="21"/>
      <c r="EZ195" s="21"/>
      <c r="FA195" s="21"/>
      <c r="FB195" s="21"/>
      <c r="FC195" s="21"/>
      <c r="FD195" s="21"/>
      <c r="FE195" s="21"/>
      <c r="FF195" s="21"/>
      <c r="FG195" s="21"/>
      <c r="FH195" s="21"/>
      <c r="FI195" s="21"/>
      <c r="FJ195" s="21"/>
      <c r="FK195" s="21"/>
      <c r="FL195" s="21"/>
      <c r="FM195" s="21"/>
      <c r="FN195" s="21"/>
      <c r="FO195" s="21"/>
      <c r="FP195" s="21"/>
      <c r="FQ195" s="21"/>
      <c r="FR195" s="21"/>
      <c r="FS195" s="21"/>
      <c r="FT195" s="21"/>
      <c r="FU195" s="21"/>
      <c r="FV195" s="21"/>
      <c r="FW195" s="21"/>
      <c r="FX195" s="21"/>
      <c r="FY195" s="21"/>
      <c r="FZ195" s="21"/>
      <c r="GA195" s="21"/>
      <c r="GB195" s="21"/>
      <c r="GC195" s="21"/>
      <c r="GD195" s="21"/>
      <c r="GE195" s="21"/>
      <c r="GF195" s="21"/>
      <c r="GG195" s="21"/>
      <c r="GH195" s="21"/>
      <c r="GI195" s="21"/>
      <c r="GJ195" s="21"/>
      <c r="GK195" s="21"/>
      <c r="GL195" s="21"/>
      <c r="GM195" s="21"/>
      <c r="GN195" s="21"/>
      <c r="GO195" s="21"/>
      <c r="GP195" s="21"/>
      <c r="GQ195" s="21"/>
      <c r="GR195" s="21"/>
      <c r="GS195" s="21"/>
      <c r="GT195" s="21"/>
      <c r="GU195" s="21"/>
      <c r="GV195" s="21"/>
      <c r="GW195" s="21"/>
      <c r="GX195" s="21"/>
      <c r="GY195" s="21"/>
      <c r="GZ195" s="21"/>
      <c r="HA195" s="21"/>
      <c r="HB195" s="21"/>
      <c r="HC195" s="21"/>
      <c r="HD195" s="21"/>
      <c r="HE195" s="21"/>
      <c r="HF195" s="21"/>
      <c r="HG195" s="21"/>
      <c r="HH195" s="21"/>
      <c r="HI195" s="21"/>
      <c r="HJ195" s="21"/>
      <c r="HK195" s="21"/>
      <c r="HL195" s="21"/>
      <c r="HM195" s="21"/>
      <c r="HN195" s="21"/>
      <c r="HO195" s="21"/>
      <c r="HP195" s="21"/>
      <c r="HQ195" s="21"/>
      <c r="HR195" s="21"/>
      <c r="HS195" s="21"/>
      <c r="HT195" s="21"/>
      <c r="HU195" s="21"/>
      <c r="HV195" s="21"/>
      <c r="HW195" s="21"/>
      <c r="HX195" s="21"/>
      <c r="HY195" s="21"/>
    </row>
    <row r="196" spans="1:233" s="74" customFormat="1" ht="18" customHeight="1">
      <c r="A196" s="656"/>
      <c r="B196" s="653" t="s">
        <v>702</v>
      </c>
      <c r="C196" s="657">
        <v>662630356403</v>
      </c>
      <c r="D196" s="654">
        <v>447252016387</v>
      </c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1"/>
      <c r="BP196" s="21"/>
      <c r="BQ196" s="21"/>
      <c r="BR196" s="21"/>
      <c r="BS196" s="21"/>
      <c r="BT196" s="21"/>
      <c r="BU196" s="21"/>
      <c r="BV196" s="21"/>
      <c r="BW196" s="21"/>
      <c r="BX196" s="21"/>
      <c r="BY196" s="21"/>
      <c r="BZ196" s="21"/>
      <c r="CA196" s="21"/>
      <c r="CB196" s="21"/>
      <c r="CC196" s="21"/>
      <c r="CD196" s="21"/>
      <c r="CE196" s="21"/>
      <c r="CF196" s="21"/>
      <c r="CG196" s="21"/>
      <c r="CH196" s="21"/>
      <c r="CI196" s="21"/>
      <c r="CJ196" s="21"/>
      <c r="CK196" s="21"/>
      <c r="CL196" s="21"/>
      <c r="CM196" s="21"/>
      <c r="CN196" s="21"/>
      <c r="CO196" s="21"/>
      <c r="CP196" s="21"/>
      <c r="CQ196" s="21"/>
      <c r="CR196" s="21"/>
      <c r="CS196" s="21"/>
      <c r="CT196" s="21"/>
      <c r="CU196" s="21"/>
      <c r="CV196" s="21"/>
      <c r="CW196" s="21"/>
      <c r="CX196" s="21"/>
      <c r="CY196" s="21"/>
      <c r="CZ196" s="21"/>
      <c r="DA196" s="21"/>
      <c r="DB196" s="21"/>
      <c r="DC196" s="21"/>
      <c r="DD196" s="21"/>
      <c r="DE196" s="21"/>
      <c r="DF196" s="21"/>
      <c r="DG196" s="21"/>
      <c r="DH196" s="21"/>
      <c r="DI196" s="21"/>
      <c r="DJ196" s="21"/>
      <c r="DK196" s="21"/>
      <c r="DL196" s="21"/>
      <c r="DM196" s="21"/>
      <c r="DN196" s="21"/>
      <c r="DO196" s="21"/>
      <c r="DP196" s="21"/>
      <c r="DQ196" s="21"/>
      <c r="DR196" s="21"/>
      <c r="DS196" s="21"/>
      <c r="DT196" s="21"/>
      <c r="DU196" s="21"/>
      <c r="DV196" s="21"/>
      <c r="DW196" s="21"/>
      <c r="DX196" s="21"/>
      <c r="DY196" s="21"/>
      <c r="DZ196" s="21"/>
      <c r="EA196" s="21"/>
      <c r="EB196" s="21"/>
      <c r="EC196" s="21"/>
      <c r="ED196" s="21"/>
      <c r="EE196" s="21"/>
      <c r="EF196" s="21"/>
      <c r="EG196" s="21"/>
      <c r="EH196" s="21"/>
      <c r="EI196" s="21"/>
      <c r="EJ196" s="21"/>
      <c r="EK196" s="21"/>
      <c r="EL196" s="21"/>
      <c r="EM196" s="21"/>
      <c r="EN196" s="21"/>
      <c r="EO196" s="21"/>
      <c r="EP196" s="21"/>
      <c r="EQ196" s="21"/>
      <c r="ER196" s="21"/>
      <c r="ES196" s="21"/>
      <c r="ET196" s="21"/>
      <c r="EU196" s="21"/>
      <c r="EV196" s="21"/>
      <c r="EW196" s="21"/>
      <c r="EX196" s="21"/>
      <c r="EY196" s="21"/>
      <c r="EZ196" s="21"/>
      <c r="FA196" s="21"/>
      <c r="FB196" s="21"/>
      <c r="FC196" s="21"/>
      <c r="FD196" s="21"/>
      <c r="FE196" s="21"/>
      <c r="FF196" s="21"/>
      <c r="FG196" s="21"/>
      <c r="FH196" s="21"/>
      <c r="FI196" s="21"/>
      <c r="FJ196" s="21"/>
      <c r="FK196" s="21"/>
      <c r="FL196" s="21"/>
      <c r="FM196" s="21"/>
      <c r="FN196" s="21"/>
      <c r="FO196" s="21"/>
      <c r="FP196" s="21"/>
      <c r="FQ196" s="21"/>
      <c r="FR196" s="21"/>
      <c r="FS196" s="21"/>
      <c r="FT196" s="21"/>
      <c r="FU196" s="21"/>
      <c r="FV196" s="21"/>
      <c r="FW196" s="21"/>
      <c r="FX196" s="21"/>
      <c r="FY196" s="21"/>
      <c r="FZ196" s="21"/>
      <c r="GA196" s="21"/>
      <c r="GB196" s="21"/>
      <c r="GC196" s="21"/>
      <c r="GD196" s="21"/>
      <c r="GE196" s="21"/>
      <c r="GF196" s="21"/>
      <c r="GG196" s="21"/>
      <c r="GH196" s="21"/>
      <c r="GI196" s="21"/>
      <c r="GJ196" s="21"/>
      <c r="GK196" s="21"/>
      <c r="GL196" s="21"/>
      <c r="GM196" s="21"/>
      <c r="GN196" s="21"/>
      <c r="GO196" s="21"/>
      <c r="GP196" s="21"/>
      <c r="GQ196" s="21"/>
      <c r="GR196" s="21"/>
      <c r="GS196" s="21"/>
      <c r="GT196" s="21"/>
      <c r="GU196" s="21"/>
      <c r="GV196" s="21"/>
      <c r="GW196" s="21"/>
      <c r="GX196" s="21"/>
      <c r="GY196" s="21"/>
      <c r="GZ196" s="21"/>
      <c r="HA196" s="21"/>
      <c r="HB196" s="21"/>
      <c r="HC196" s="21"/>
      <c r="HD196" s="21"/>
      <c r="HE196" s="21"/>
      <c r="HF196" s="21"/>
      <c r="HG196" s="21"/>
      <c r="HH196" s="21"/>
      <c r="HI196" s="21"/>
      <c r="HJ196" s="21"/>
      <c r="HK196" s="21"/>
      <c r="HL196" s="21"/>
      <c r="HM196" s="21"/>
      <c r="HN196" s="21"/>
      <c r="HO196" s="21"/>
      <c r="HP196" s="21"/>
      <c r="HQ196" s="21"/>
      <c r="HR196" s="21"/>
      <c r="HS196" s="21"/>
      <c r="HT196" s="21"/>
      <c r="HU196" s="21"/>
      <c r="HV196" s="21"/>
      <c r="HW196" s="21"/>
      <c r="HX196" s="21"/>
      <c r="HY196" s="21"/>
    </row>
    <row r="197" spans="1:233" ht="24.75" customHeight="1">
      <c r="A197" s="656"/>
      <c r="B197" s="653" t="s">
        <v>703</v>
      </c>
      <c r="C197" s="657">
        <v>317529994008</v>
      </c>
      <c r="D197" s="654">
        <v>271336372318</v>
      </c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  <c r="BZ197" s="21"/>
      <c r="CA197" s="21"/>
      <c r="CB197" s="21"/>
      <c r="CC197" s="21"/>
      <c r="CD197" s="21"/>
      <c r="CE197" s="21"/>
      <c r="CF197" s="21"/>
      <c r="CG197" s="21"/>
      <c r="CH197" s="21"/>
      <c r="CI197" s="21"/>
      <c r="CJ197" s="21"/>
      <c r="CK197" s="21"/>
      <c r="CL197" s="21"/>
      <c r="CM197" s="21"/>
      <c r="CN197" s="21"/>
      <c r="CO197" s="21"/>
      <c r="CP197" s="21"/>
      <c r="CQ197" s="21"/>
      <c r="CR197" s="21"/>
      <c r="CS197" s="21"/>
      <c r="CT197" s="21"/>
      <c r="CU197" s="21"/>
      <c r="CV197" s="21"/>
      <c r="CW197" s="21"/>
      <c r="CX197" s="21"/>
      <c r="CY197" s="21"/>
      <c r="CZ197" s="21"/>
      <c r="DA197" s="21"/>
      <c r="DB197" s="21"/>
      <c r="DC197" s="21"/>
      <c r="DD197" s="21"/>
      <c r="DE197" s="21"/>
      <c r="DF197" s="21"/>
      <c r="DG197" s="21"/>
      <c r="DH197" s="21"/>
      <c r="DI197" s="21"/>
      <c r="DJ197" s="21"/>
      <c r="DK197" s="21"/>
      <c r="DL197" s="21"/>
      <c r="DM197" s="21"/>
      <c r="DN197" s="21"/>
      <c r="DO197" s="21"/>
      <c r="DP197" s="21"/>
      <c r="DQ197" s="21"/>
      <c r="DR197" s="21"/>
      <c r="DS197" s="21"/>
      <c r="DT197" s="21"/>
      <c r="DU197" s="21"/>
      <c r="DV197" s="21"/>
      <c r="DW197" s="21"/>
      <c r="DX197" s="21"/>
      <c r="DY197" s="21"/>
      <c r="DZ197" s="21"/>
      <c r="EA197" s="21"/>
      <c r="EB197" s="21"/>
      <c r="EC197" s="21"/>
      <c r="ED197" s="21"/>
      <c r="EE197" s="21"/>
      <c r="EF197" s="21"/>
      <c r="EG197" s="21"/>
      <c r="EH197" s="21"/>
      <c r="EI197" s="21"/>
      <c r="EJ197" s="21"/>
      <c r="EK197" s="21"/>
      <c r="EL197" s="21"/>
      <c r="EM197" s="21"/>
      <c r="EN197" s="21"/>
      <c r="EO197" s="21"/>
      <c r="EP197" s="21"/>
      <c r="EQ197" s="21"/>
      <c r="ER197" s="21"/>
      <c r="ES197" s="21"/>
      <c r="ET197" s="21"/>
      <c r="EU197" s="21"/>
      <c r="EV197" s="21"/>
      <c r="EW197" s="21"/>
      <c r="EX197" s="21"/>
      <c r="EY197" s="21"/>
      <c r="EZ197" s="21"/>
      <c r="FA197" s="21"/>
      <c r="FB197" s="21"/>
      <c r="FC197" s="21"/>
      <c r="FD197" s="21"/>
      <c r="FE197" s="21"/>
      <c r="FF197" s="21"/>
      <c r="FG197" s="21"/>
      <c r="FH197" s="21"/>
      <c r="FI197" s="21"/>
      <c r="FJ197" s="21"/>
      <c r="FK197" s="21"/>
      <c r="FL197" s="21"/>
      <c r="FM197" s="21"/>
      <c r="FN197" s="21"/>
      <c r="FO197" s="21"/>
      <c r="FP197" s="21"/>
      <c r="FQ197" s="21"/>
      <c r="FR197" s="21"/>
      <c r="FS197" s="21"/>
      <c r="FT197" s="21"/>
      <c r="FU197" s="21"/>
      <c r="FV197" s="21"/>
      <c r="FW197" s="21"/>
      <c r="FX197" s="21"/>
      <c r="FY197" s="21"/>
      <c r="FZ197" s="21"/>
      <c r="GA197" s="21"/>
      <c r="GB197" s="21"/>
      <c r="GC197" s="21"/>
      <c r="GD197" s="21"/>
      <c r="GE197" s="21"/>
      <c r="GF197" s="21"/>
      <c r="GG197" s="21"/>
      <c r="GH197" s="21"/>
      <c r="GI197" s="21"/>
      <c r="GJ197" s="21"/>
      <c r="GK197" s="21"/>
      <c r="GL197" s="21"/>
      <c r="GM197" s="21"/>
      <c r="GN197" s="21"/>
      <c r="GO197" s="21"/>
      <c r="GP197" s="21"/>
      <c r="GQ197" s="21"/>
      <c r="GR197" s="21"/>
      <c r="GS197" s="21"/>
      <c r="GT197" s="21"/>
      <c r="GU197" s="21"/>
      <c r="GV197" s="21"/>
      <c r="GW197" s="21"/>
      <c r="GX197" s="21"/>
      <c r="GY197" s="21"/>
      <c r="GZ197" s="21"/>
      <c r="HA197" s="21"/>
      <c r="HB197" s="21"/>
      <c r="HC197" s="21"/>
      <c r="HD197" s="21"/>
      <c r="HE197" s="21"/>
      <c r="HF197" s="21"/>
      <c r="HG197" s="21"/>
      <c r="HH197" s="21"/>
      <c r="HI197" s="21"/>
      <c r="HJ197" s="21"/>
      <c r="HK197" s="21"/>
      <c r="HL197" s="21"/>
      <c r="HM197" s="21"/>
      <c r="HN197" s="21"/>
      <c r="HO197" s="21"/>
      <c r="HP197" s="21"/>
      <c r="HQ197" s="21"/>
      <c r="HR197" s="21"/>
      <c r="HS197" s="21"/>
      <c r="HT197" s="21"/>
      <c r="HU197" s="21"/>
      <c r="HV197" s="21"/>
      <c r="HW197" s="21"/>
      <c r="HX197" s="21"/>
      <c r="HY197" s="21"/>
    </row>
    <row r="198" spans="1:233" ht="16.5" hidden="1" customHeight="1" thickTop="1">
      <c r="A198" s="658"/>
      <c r="B198" s="659" t="s">
        <v>879</v>
      </c>
      <c r="C198" s="660"/>
      <c r="D198" s="66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1"/>
      <c r="CP198" s="21"/>
      <c r="CQ198" s="21"/>
      <c r="CR198" s="21"/>
      <c r="CS198" s="21"/>
      <c r="CT198" s="21"/>
      <c r="CU198" s="21"/>
      <c r="CV198" s="21"/>
      <c r="CW198" s="21"/>
      <c r="CX198" s="21"/>
      <c r="CY198" s="21"/>
      <c r="CZ198" s="21"/>
      <c r="DA198" s="21"/>
      <c r="DB198" s="21"/>
      <c r="DC198" s="21"/>
      <c r="DD198" s="21"/>
      <c r="DE198" s="21"/>
      <c r="DF198" s="21"/>
      <c r="DG198" s="21"/>
      <c r="DH198" s="21"/>
      <c r="DI198" s="21"/>
      <c r="DJ198" s="21"/>
      <c r="DK198" s="21"/>
      <c r="DL198" s="21"/>
      <c r="DM198" s="21"/>
      <c r="DN198" s="21"/>
      <c r="DO198" s="21"/>
      <c r="DP198" s="21"/>
      <c r="DQ198" s="21"/>
      <c r="DR198" s="21"/>
      <c r="DS198" s="21"/>
      <c r="DT198" s="21"/>
      <c r="DU198" s="21"/>
      <c r="DV198" s="21"/>
      <c r="DW198" s="21"/>
      <c r="DX198" s="21"/>
      <c r="DY198" s="21"/>
      <c r="DZ198" s="21"/>
      <c r="EA198" s="21"/>
      <c r="EB198" s="21"/>
      <c r="EC198" s="21"/>
      <c r="ED198" s="21"/>
      <c r="EE198" s="21"/>
      <c r="EF198" s="21"/>
      <c r="EG198" s="21"/>
      <c r="EH198" s="21"/>
      <c r="EI198" s="21"/>
      <c r="EJ198" s="21"/>
      <c r="EK198" s="21"/>
      <c r="EL198" s="21"/>
      <c r="EM198" s="21"/>
      <c r="EN198" s="21"/>
      <c r="EO198" s="21"/>
      <c r="EP198" s="21"/>
      <c r="EQ198" s="21"/>
      <c r="ER198" s="21"/>
      <c r="ES198" s="21"/>
      <c r="ET198" s="21"/>
      <c r="EU198" s="21"/>
      <c r="EV198" s="21"/>
      <c r="EW198" s="21"/>
      <c r="EX198" s="21"/>
      <c r="EY198" s="21"/>
      <c r="EZ198" s="21"/>
      <c r="FA198" s="21"/>
      <c r="FB198" s="21"/>
      <c r="FC198" s="21"/>
      <c r="FD198" s="21"/>
      <c r="FE198" s="21"/>
      <c r="FF198" s="21"/>
      <c r="FG198" s="21"/>
      <c r="FH198" s="21"/>
      <c r="FI198" s="21"/>
      <c r="FJ198" s="21"/>
      <c r="FK198" s="21"/>
      <c r="FL198" s="21"/>
      <c r="FM198" s="21"/>
      <c r="FN198" s="21"/>
      <c r="FO198" s="21"/>
      <c r="FP198" s="21"/>
      <c r="FQ198" s="21"/>
      <c r="FR198" s="21"/>
      <c r="FS198" s="21"/>
      <c r="FT198" s="21"/>
      <c r="FU198" s="21"/>
      <c r="FV198" s="21"/>
      <c r="FW198" s="21"/>
      <c r="FX198" s="21"/>
      <c r="FY198" s="21"/>
      <c r="FZ198" s="21"/>
      <c r="GA198" s="21"/>
      <c r="GB198" s="21"/>
      <c r="GC198" s="21"/>
      <c r="GD198" s="21"/>
      <c r="GE198" s="21"/>
      <c r="GF198" s="21"/>
      <c r="GG198" s="21"/>
      <c r="GH198" s="21"/>
      <c r="GI198" s="21"/>
      <c r="GJ198" s="21"/>
      <c r="GK198" s="21"/>
      <c r="GL198" s="21"/>
      <c r="GM198" s="21"/>
      <c r="GN198" s="21"/>
      <c r="GO198" s="21"/>
      <c r="GP198" s="21"/>
      <c r="GQ198" s="21"/>
      <c r="GR198" s="21"/>
      <c r="GS198" s="21"/>
      <c r="GT198" s="21"/>
      <c r="GU198" s="21"/>
      <c r="GV198" s="21"/>
      <c r="GW198" s="21"/>
      <c r="GX198" s="21"/>
      <c r="GY198" s="21"/>
      <c r="GZ198" s="21"/>
      <c r="HA198" s="21"/>
      <c r="HB198" s="21"/>
      <c r="HC198" s="21"/>
      <c r="HD198" s="21"/>
      <c r="HE198" s="21"/>
      <c r="HF198" s="21"/>
      <c r="HG198" s="21"/>
      <c r="HH198" s="21"/>
      <c r="HI198" s="21"/>
      <c r="HJ198" s="21"/>
      <c r="HK198" s="21"/>
      <c r="HL198" s="21"/>
      <c r="HM198" s="21"/>
      <c r="HN198" s="21"/>
      <c r="HO198" s="21"/>
      <c r="HP198" s="21"/>
      <c r="HQ198" s="21"/>
      <c r="HR198" s="21"/>
      <c r="HS198" s="21"/>
      <c r="HT198" s="21"/>
      <c r="HU198" s="21"/>
      <c r="HV198" s="21"/>
      <c r="HW198" s="21"/>
      <c r="HX198" s="21"/>
      <c r="HY198" s="21"/>
    </row>
    <row r="199" spans="1:233" ht="15.75" hidden="1" customHeight="1" thickTop="1">
      <c r="A199" s="662" t="s">
        <v>277</v>
      </c>
      <c r="B199" s="663" t="s">
        <v>89</v>
      </c>
      <c r="C199" s="664"/>
      <c r="D199" s="665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1"/>
      <c r="BY199" s="21"/>
      <c r="BZ199" s="21"/>
      <c r="CA199" s="21"/>
      <c r="CB199" s="21"/>
      <c r="CC199" s="21"/>
      <c r="CD199" s="21"/>
      <c r="CE199" s="21"/>
      <c r="CF199" s="21"/>
      <c r="CG199" s="21"/>
      <c r="CH199" s="21"/>
      <c r="CI199" s="21"/>
      <c r="CJ199" s="21"/>
      <c r="CK199" s="21"/>
      <c r="CL199" s="21"/>
      <c r="CM199" s="21"/>
      <c r="CN199" s="21"/>
      <c r="CO199" s="21"/>
      <c r="CP199" s="21"/>
      <c r="CQ199" s="21"/>
      <c r="CR199" s="21"/>
      <c r="CS199" s="21"/>
      <c r="CT199" s="21"/>
      <c r="CU199" s="21"/>
      <c r="CV199" s="21"/>
      <c r="CW199" s="21"/>
      <c r="CX199" s="21"/>
      <c r="CY199" s="21"/>
      <c r="CZ199" s="21"/>
      <c r="DA199" s="21"/>
      <c r="DB199" s="21"/>
      <c r="DC199" s="21"/>
      <c r="DD199" s="21"/>
      <c r="DE199" s="21"/>
      <c r="DF199" s="21"/>
      <c r="DG199" s="21"/>
      <c r="DH199" s="21"/>
      <c r="DI199" s="21"/>
      <c r="DJ199" s="21"/>
      <c r="DK199" s="21"/>
      <c r="DL199" s="21"/>
      <c r="DM199" s="21"/>
      <c r="DN199" s="21"/>
      <c r="DO199" s="21"/>
      <c r="DP199" s="21"/>
      <c r="DQ199" s="21"/>
      <c r="DR199" s="21"/>
      <c r="DS199" s="21"/>
      <c r="DT199" s="21"/>
      <c r="DU199" s="21"/>
      <c r="DV199" s="21"/>
      <c r="DW199" s="21"/>
      <c r="DX199" s="21"/>
      <c r="DY199" s="21"/>
      <c r="DZ199" s="21"/>
      <c r="EA199" s="21"/>
      <c r="EB199" s="21"/>
      <c r="EC199" s="21"/>
      <c r="ED199" s="21"/>
      <c r="EE199" s="21"/>
      <c r="EF199" s="21"/>
      <c r="EG199" s="21"/>
      <c r="EH199" s="21"/>
      <c r="EI199" s="21"/>
      <c r="EJ199" s="21"/>
      <c r="EK199" s="21"/>
      <c r="EL199" s="21"/>
      <c r="EM199" s="21"/>
      <c r="EN199" s="21"/>
      <c r="EO199" s="21"/>
      <c r="EP199" s="21"/>
      <c r="EQ199" s="21"/>
      <c r="ER199" s="21"/>
      <c r="ES199" s="21"/>
      <c r="ET199" s="21"/>
      <c r="EU199" s="21"/>
      <c r="EV199" s="21"/>
      <c r="EW199" s="21"/>
      <c r="EX199" s="21"/>
      <c r="EY199" s="21"/>
      <c r="EZ199" s="21"/>
      <c r="FA199" s="21"/>
      <c r="FB199" s="21"/>
      <c r="FC199" s="21"/>
      <c r="FD199" s="21"/>
      <c r="FE199" s="21"/>
      <c r="FF199" s="21"/>
      <c r="FG199" s="21"/>
      <c r="FH199" s="21"/>
      <c r="FI199" s="21"/>
      <c r="FJ199" s="21"/>
      <c r="FK199" s="21"/>
      <c r="FL199" s="21"/>
      <c r="FM199" s="21"/>
      <c r="FN199" s="21"/>
      <c r="FO199" s="21"/>
      <c r="FP199" s="21"/>
      <c r="FQ199" s="21"/>
      <c r="FR199" s="21"/>
      <c r="FS199" s="21"/>
      <c r="FT199" s="21"/>
      <c r="FU199" s="21"/>
      <c r="FV199" s="21"/>
      <c r="FW199" s="21"/>
      <c r="FX199" s="21"/>
      <c r="FY199" s="21"/>
      <c r="FZ199" s="21"/>
      <c r="GA199" s="21"/>
      <c r="GB199" s="21"/>
      <c r="GC199" s="21"/>
      <c r="GD199" s="21"/>
      <c r="GE199" s="21"/>
      <c r="GF199" s="21"/>
      <c r="GG199" s="21"/>
      <c r="GH199" s="21"/>
      <c r="GI199" s="21"/>
      <c r="GJ199" s="21"/>
      <c r="GK199" s="21"/>
      <c r="GL199" s="21"/>
      <c r="GM199" s="21"/>
      <c r="GN199" s="21"/>
      <c r="GO199" s="21"/>
      <c r="GP199" s="21"/>
      <c r="GQ199" s="21"/>
      <c r="GR199" s="21"/>
      <c r="GS199" s="21"/>
      <c r="GT199" s="21"/>
      <c r="GU199" s="21"/>
      <c r="GV199" s="21"/>
      <c r="GW199" s="21"/>
      <c r="GX199" s="21"/>
      <c r="GY199" s="21"/>
      <c r="GZ199" s="21"/>
      <c r="HA199" s="21"/>
      <c r="HB199" s="21"/>
      <c r="HC199" s="21"/>
      <c r="HD199" s="21"/>
      <c r="HE199" s="21"/>
      <c r="HF199" s="21"/>
      <c r="HG199" s="21"/>
      <c r="HH199" s="21"/>
      <c r="HI199" s="21"/>
      <c r="HJ199" s="21"/>
      <c r="HK199" s="21"/>
      <c r="HL199" s="21"/>
      <c r="HM199" s="21"/>
      <c r="HN199" s="21"/>
      <c r="HO199" s="21"/>
      <c r="HP199" s="21"/>
      <c r="HQ199" s="21"/>
      <c r="HR199" s="21"/>
      <c r="HS199" s="21"/>
      <c r="HT199" s="21"/>
      <c r="HU199" s="21"/>
      <c r="HV199" s="21"/>
      <c r="HW199" s="21"/>
      <c r="HX199" s="21"/>
      <c r="HY199" s="21"/>
    </row>
    <row r="200" spans="1:233" ht="15.75" hidden="1" customHeight="1" thickTop="1">
      <c r="A200" s="666">
        <v>34</v>
      </c>
      <c r="B200" s="667" t="s">
        <v>104</v>
      </c>
      <c r="C200" s="668" t="s">
        <v>209</v>
      </c>
      <c r="D200" s="584" t="s">
        <v>210</v>
      </c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1"/>
      <c r="BY200" s="21"/>
      <c r="BZ200" s="21"/>
      <c r="CA200" s="21"/>
      <c r="CB200" s="21"/>
      <c r="CC200" s="21"/>
      <c r="CD200" s="21"/>
      <c r="CE200" s="21"/>
      <c r="CF200" s="21"/>
      <c r="CG200" s="21"/>
      <c r="CH200" s="21"/>
      <c r="CI200" s="21"/>
      <c r="CJ200" s="21"/>
      <c r="CK200" s="21"/>
      <c r="CL200" s="21"/>
      <c r="CM200" s="21"/>
      <c r="CN200" s="21"/>
      <c r="CO200" s="21"/>
      <c r="CP200" s="21"/>
      <c r="CQ200" s="21"/>
      <c r="CR200" s="21"/>
      <c r="CS200" s="21"/>
      <c r="CT200" s="21"/>
      <c r="CU200" s="21"/>
      <c r="CV200" s="21"/>
      <c r="CW200" s="21"/>
      <c r="CX200" s="21"/>
      <c r="CY200" s="21"/>
      <c r="CZ200" s="21"/>
      <c r="DA200" s="21"/>
      <c r="DB200" s="21"/>
      <c r="DC200" s="21"/>
      <c r="DD200" s="21"/>
      <c r="DE200" s="21"/>
      <c r="DF200" s="21"/>
      <c r="DG200" s="21"/>
      <c r="DH200" s="21"/>
      <c r="DI200" s="21"/>
      <c r="DJ200" s="21"/>
      <c r="DK200" s="21"/>
      <c r="DL200" s="21"/>
      <c r="DM200" s="21"/>
      <c r="DN200" s="21"/>
      <c r="DO200" s="21"/>
      <c r="DP200" s="21"/>
      <c r="DQ200" s="21"/>
      <c r="DR200" s="21"/>
      <c r="DS200" s="21"/>
      <c r="DT200" s="21"/>
      <c r="DU200" s="21"/>
      <c r="DV200" s="21"/>
      <c r="DW200" s="21"/>
      <c r="DX200" s="21"/>
      <c r="DY200" s="21"/>
      <c r="DZ200" s="21"/>
      <c r="EA200" s="21"/>
      <c r="EB200" s="21"/>
      <c r="EC200" s="21"/>
      <c r="ED200" s="21"/>
      <c r="EE200" s="21"/>
      <c r="EF200" s="21"/>
      <c r="EG200" s="21"/>
      <c r="EH200" s="21"/>
      <c r="EI200" s="21"/>
      <c r="EJ200" s="21"/>
      <c r="EK200" s="21"/>
      <c r="EL200" s="21"/>
      <c r="EM200" s="21"/>
      <c r="EN200" s="21"/>
      <c r="EO200" s="21"/>
      <c r="EP200" s="21"/>
      <c r="EQ200" s="21"/>
      <c r="ER200" s="21"/>
      <c r="ES200" s="21"/>
      <c r="ET200" s="21"/>
      <c r="EU200" s="21"/>
      <c r="EV200" s="21"/>
      <c r="EW200" s="21"/>
      <c r="EX200" s="21"/>
      <c r="EY200" s="21"/>
      <c r="EZ200" s="21"/>
      <c r="FA200" s="21"/>
      <c r="FB200" s="21"/>
      <c r="FC200" s="21"/>
      <c r="FD200" s="21"/>
      <c r="FE200" s="21"/>
      <c r="FF200" s="21"/>
      <c r="FG200" s="21"/>
      <c r="FH200" s="21"/>
      <c r="FI200" s="21"/>
      <c r="FJ200" s="21"/>
      <c r="FK200" s="21"/>
      <c r="FL200" s="21"/>
      <c r="FM200" s="21"/>
      <c r="FN200" s="21"/>
      <c r="FO200" s="21"/>
      <c r="FP200" s="21"/>
      <c r="FQ200" s="21"/>
      <c r="FR200" s="21"/>
      <c r="FS200" s="21"/>
      <c r="FT200" s="21"/>
      <c r="FU200" s="21"/>
      <c r="FV200" s="21"/>
      <c r="FW200" s="21"/>
      <c r="FX200" s="21"/>
      <c r="FY200" s="21"/>
      <c r="FZ200" s="21"/>
      <c r="GA200" s="21"/>
      <c r="GB200" s="21"/>
      <c r="GC200" s="21"/>
      <c r="GD200" s="21"/>
      <c r="GE200" s="21"/>
      <c r="GF200" s="21"/>
      <c r="GG200" s="21"/>
      <c r="GH200" s="21"/>
      <c r="GI200" s="21"/>
      <c r="GJ200" s="21"/>
      <c r="GK200" s="21"/>
      <c r="GL200" s="21"/>
      <c r="GM200" s="21"/>
      <c r="GN200" s="21"/>
      <c r="GO200" s="21"/>
      <c r="GP200" s="21"/>
      <c r="GQ200" s="21"/>
      <c r="GR200" s="21"/>
      <c r="GS200" s="21"/>
      <c r="GT200" s="21"/>
      <c r="GU200" s="21"/>
      <c r="GV200" s="21"/>
      <c r="GW200" s="21"/>
      <c r="GX200" s="21"/>
      <c r="GY200" s="21"/>
      <c r="GZ200" s="21"/>
      <c r="HA200" s="21"/>
      <c r="HB200" s="21"/>
      <c r="HC200" s="21"/>
      <c r="HD200" s="21"/>
      <c r="HE200" s="21"/>
      <c r="HF200" s="21"/>
      <c r="HG200" s="21"/>
      <c r="HH200" s="21"/>
      <c r="HI200" s="21"/>
      <c r="HJ200" s="21"/>
      <c r="HK200" s="21"/>
      <c r="HL200" s="21"/>
      <c r="HM200" s="21"/>
      <c r="HN200" s="21"/>
      <c r="HO200" s="21"/>
      <c r="HP200" s="21"/>
      <c r="HQ200" s="21"/>
      <c r="HR200" s="21"/>
      <c r="HS200" s="21"/>
      <c r="HT200" s="21"/>
      <c r="HU200" s="21"/>
      <c r="HV200" s="21"/>
      <c r="HW200" s="21"/>
      <c r="HX200" s="21"/>
      <c r="HY200" s="21"/>
    </row>
    <row r="201" spans="1:233" ht="15.75" hidden="1" customHeight="1" thickTop="1">
      <c r="A201" s="669"/>
      <c r="B201" s="650" t="s">
        <v>90</v>
      </c>
      <c r="C201" s="389"/>
      <c r="D201" s="597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  <c r="BQ201" s="21"/>
      <c r="BR201" s="21"/>
      <c r="BS201" s="21"/>
      <c r="BT201" s="21"/>
      <c r="BU201" s="21"/>
      <c r="BV201" s="21"/>
      <c r="BW201" s="21"/>
      <c r="BX201" s="21"/>
      <c r="BY201" s="21"/>
      <c r="BZ201" s="21"/>
      <c r="CA201" s="21"/>
      <c r="CB201" s="21"/>
      <c r="CC201" s="21"/>
      <c r="CD201" s="21"/>
      <c r="CE201" s="21"/>
      <c r="CF201" s="21"/>
      <c r="CG201" s="21"/>
      <c r="CH201" s="21"/>
      <c r="CI201" s="21"/>
      <c r="CJ201" s="21"/>
      <c r="CK201" s="21"/>
      <c r="CL201" s="21"/>
      <c r="CM201" s="21"/>
      <c r="CN201" s="21"/>
      <c r="CO201" s="21"/>
      <c r="CP201" s="21"/>
      <c r="CQ201" s="21"/>
      <c r="CR201" s="21"/>
      <c r="CS201" s="21"/>
      <c r="CT201" s="21"/>
      <c r="CU201" s="21"/>
      <c r="CV201" s="21"/>
      <c r="CW201" s="21"/>
      <c r="CX201" s="21"/>
      <c r="CY201" s="21"/>
      <c r="CZ201" s="21"/>
      <c r="DA201" s="21"/>
      <c r="DB201" s="21"/>
      <c r="DC201" s="21"/>
      <c r="DD201" s="21"/>
      <c r="DE201" s="21"/>
      <c r="DF201" s="21"/>
      <c r="DG201" s="21"/>
      <c r="DH201" s="21"/>
      <c r="DI201" s="21"/>
      <c r="DJ201" s="21"/>
      <c r="DK201" s="21"/>
      <c r="DL201" s="21"/>
      <c r="DM201" s="21"/>
      <c r="DN201" s="21"/>
      <c r="DO201" s="21"/>
      <c r="DP201" s="21"/>
      <c r="DQ201" s="21"/>
      <c r="DR201" s="21"/>
      <c r="DS201" s="21"/>
      <c r="DT201" s="21"/>
      <c r="DU201" s="21"/>
      <c r="DV201" s="21"/>
      <c r="DW201" s="21"/>
      <c r="DX201" s="21"/>
      <c r="DY201" s="21"/>
      <c r="DZ201" s="21"/>
      <c r="EA201" s="21"/>
      <c r="EB201" s="21"/>
      <c r="EC201" s="21"/>
      <c r="ED201" s="21"/>
      <c r="EE201" s="21"/>
      <c r="EF201" s="21"/>
      <c r="EG201" s="21"/>
      <c r="EH201" s="21"/>
      <c r="EI201" s="21"/>
      <c r="EJ201" s="21"/>
      <c r="EK201" s="21"/>
      <c r="EL201" s="21"/>
      <c r="EM201" s="21"/>
      <c r="EN201" s="21"/>
      <c r="EO201" s="21"/>
      <c r="EP201" s="21"/>
      <c r="EQ201" s="21"/>
      <c r="ER201" s="21"/>
      <c r="ES201" s="21"/>
      <c r="ET201" s="21"/>
      <c r="EU201" s="21"/>
      <c r="EV201" s="21"/>
      <c r="EW201" s="21"/>
      <c r="EX201" s="21"/>
      <c r="EY201" s="21"/>
      <c r="EZ201" s="21"/>
      <c r="FA201" s="21"/>
      <c r="FB201" s="21"/>
      <c r="FC201" s="21"/>
      <c r="FD201" s="21"/>
      <c r="FE201" s="21"/>
      <c r="FF201" s="21"/>
      <c r="FG201" s="21"/>
      <c r="FH201" s="21"/>
      <c r="FI201" s="21"/>
      <c r="FJ201" s="21"/>
      <c r="FK201" s="21"/>
      <c r="FL201" s="21"/>
      <c r="FM201" s="21"/>
      <c r="FN201" s="21"/>
      <c r="FO201" s="21"/>
      <c r="FP201" s="21"/>
      <c r="FQ201" s="21"/>
      <c r="FR201" s="21"/>
      <c r="FS201" s="21"/>
      <c r="FT201" s="21"/>
      <c r="FU201" s="21"/>
      <c r="FV201" s="21"/>
      <c r="FW201" s="21"/>
      <c r="FX201" s="21"/>
      <c r="FY201" s="21"/>
      <c r="FZ201" s="21"/>
      <c r="GA201" s="21"/>
      <c r="GB201" s="21"/>
      <c r="GC201" s="21"/>
      <c r="GD201" s="21"/>
      <c r="GE201" s="21"/>
      <c r="GF201" s="21"/>
      <c r="GG201" s="21"/>
      <c r="GH201" s="21"/>
      <c r="GI201" s="21"/>
      <c r="GJ201" s="21"/>
      <c r="GK201" s="21"/>
      <c r="GL201" s="21"/>
      <c r="GM201" s="21"/>
      <c r="GN201" s="21"/>
      <c r="GO201" s="21"/>
      <c r="GP201" s="21"/>
      <c r="GQ201" s="21"/>
      <c r="GR201" s="21"/>
      <c r="GS201" s="21"/>
      <c r="GT201" s="21"/>
      <c r="GU201" s="21"/>
      <c r="GV201" s="21"/>
      <c r="GW201" s="21"/>
      <c r="GX201" s="21"/>
      <c r="GY201" s="21"/>
      <c r="GZ201" s="21"/>
      <c r="HA201" s="21"/>
      <c r="HB201" s="21"/>
      <c r="HC201" s="21"/>
      <c r="HD201" s="21"/>
      <c r="HE201" s="21"/>
      <c r="HF201" s="21"/>
      <c r="HG201" s="21"/>
      <c r="HH201" s="21"/>
      <c r="HI201" s="21"/>
      <c r="HJ201" s="21"/>
      <c r="HK201" s="21"/>
      <c r="HL201" s="21"/>
      <c r="HM201" s="21"/>
      <c r="HN201" s="21"/>
      <c r="HO201" s="21"/>
      <c r="HP201" s="21"/>
      <c r="HQ201" s="21"/>
      <c r="HR201" s="21"/>
      <c r="HS201" s="21"/>
      <c r="HT201" s="21"/>
      <c r="HU201" s="21"/>
      <c r="HV201" s="21"/>
      <c r="HW201" s="21"/>
      <c r="HX201" s="21"/>
      <c r="HY201" s="21"/>
    </row>
    <row r="202" spans="1:233" ht="15.75" hidden="1" customHeight="1" thickTop="1">
      <c r="A202" s="669" t="s">
        <v>235</v>
      </c>
      <c r="B202" s="604" t="s">
        <v>95</v>
      </c>
      <c r="C202" s="406"/>
      <c r="D202" s="670"/>
    </row>
    <row r="203" spans="1:233" ht="15.75" hidden="1" customHeight="1" thickTop="1">
      <c r="A203" s="669"/>
      <c r="B203" s="604" t="s">
        <v>91</v>
      </c>
      <c r="C203" s="406"/>
      <c r="D203" s="670"/>
    </row>
    <row r="204" spans="1:233" ht="15.75" hidden="1" customHeight="1" thickTop="1">
      <c r="A204" s="669"/>
      <c r="B204" s="604" t="s">
        <v>94</v>
      </c>
      <c r="C204" s="389"/>
      <c r="D204" s="597"/>
    </row>
    <row r="205" spans="1:233" ht="15.75" hidden="1" customHeight="1" thickTop="1">
      <c r="A205" s="669"/>
      <c r="B205" s="604" t="s">
        <v>146</v>
      </c>
      <c r="C205" s="389"/>
      <c r="D205" s="597"/>
    </row>
    <row r="206" spans="1:233" ht="15.75" hidden="1" customHeight="1" thickTop="1">
      <c r="A206" s="669" t="s">
        <v>236</v>
      </c>
      <c r="B206" s="604" t="s">
        <v>98</v>
      </c>
      <c r="C206" s="389"/>
      <c r="D206" s="597"/>
    </row>
    <row r="207" spans="1:233" ht="15.75" hidden="1" customHeight="1" thickTop="1">
      <c r="A207" s="669"/>
      <c r="B207" s="604" t="s">
        <v>147</v>
      </c>
      <c r="C207" s="389"/>
      <c r="D207" s="597"/>
    </row>
    <row r="208" spans="1:233" ht="15.75" hidden="1" customHeight="1" thickTop="1">
      <c r="A208" s="669"/>
      <c r="B208" s="604" t="s">
        <v>248</v>
      </c>
      <c r="C208" s="389"/>
      <c r="D208" s="597"/>
    </row>
    <row r="209" spans="1:4" ht="15.75" hidden="1" customHeight="1" thickTop="1">
      <c r="A209" s="669"/>
      <c r="B209" s="604" t="s">
        <v>49</v>
      </c>
      <c r="C209" s="389"/>
      <c r="D209" s="597"/>
    </row>
    <row r="210" spans="1:4" ht="15.75" hidden="1" customHeight="1" thickTop="1">
      <c r="A210" s="669"/>
      <c r="B210" s="604" t="s">
        <v>50</v>
      </c>
      <c r="C210" s="389"/>
      <c r="D210" s="597"/>
    </row>
    <row r="211" spans="1:4" ht="15.75" hidden="1" customHeight="1" thickTop="1">
      <c r="A211" s="669"/>
      <c r="B211" s="604" t="s">
        <v>138</v>
      </c>
      <c r="C211" s="389"/>
      <c r="D211" s="597"/>
    </row>
    <row r="212" spans="1:4" ht="15.75" hidden="1" customHeight="1" thickTop="1">
      <c r="A212" s="669"/>
      <c r="B212" s="604" t="s">
        <v>100</v>
      </c>
      <c r="C212" s="389"/>
      <c r="D212" s="597"/>
    </row>
    <row r="213" spans="1:4" ht="15.75" hidden="1" customHeight="1" thickTop="1">
      <c r="A213" s="669"/>
      <c r="B213" s="604" t="s">
        <v>97</v>
      </c>
      <c r="C213" s="389"/>
      <c r="D213" s="597"/>
    </row>
    <row r="214" spans="1:4" ht="15.75" hidden="1" customHeight="1" thickTop="1">
      <c r="A214" s="669"/>
      <c r="B214" s="604" t="s">
        <v>101</v>
      </c>
      <c r="C214" s="389"/>
      <c r="D214" s="597"/>
    </row>
    <row r="215" spans="1:4" ht="15.75" hidden="1" customHeight="1" thickTop="1">
      <c r="A215" s="669" t="s">
        <v>289</v>
      </c>
      <c r="B215" s="604" t="s">
        <v>167</v>
      </c>
      <c r="C215" s="389"/>
      <c r="D215" s="597"/>
    </row>
    <row r="216" spans="1:4" ht="0.75" hidden="1" customHeight="1" thickTop="1" thickBot="1">
      <c r="A216" s="669"/>
      <c r="B216" s="604" t="s">
        <v>168</v>
      </c>
      <c r="C216" s="389"/>
      <c r="D216" s="597"/>
    </row>
    <row r="217" spans="1:4" ht="16.5" thickBot="1">
      <c r="A217" s="671"/>
      <c r="B217" s="672"/>
      <c r="C217" s="673"/>
      <c r="D217" s="674"/>
    </row>
    <row r="218" spans="1:4" s="26" customFormat="1" ht="12.75" hidden="1" customHeight="1">
      <c r="A218" s="675" t="s">
        <v>81</v>
      </c>
      <c r="B218" s="676" t="s">
        <v>880</v>
      </c>
      <c r="C218" s="677"/>
      <c r="D218" s="677"/>
    </row>
    <row r="219" spans="1:4" s="26" customFormat="1" ht="12.75" hidden="1" customHeight="1">
      <c r="A219" s="573" t="s">
        <v>172</v>
      </c>
      <c r="B219" s="364"/>
      <c r="C219" s="677"/>
      <c r="D219" s="677"/>
    </row>
    <row r="220" spans="1:4" s="26" customFormat="1" ht="12.75" hidden="1" customHeight="1">
      <c r="A220" s="573" t="s">
        <v>174</v>
      </c>
      <c r="B220" s="364"/>
      <c r="C220" s="677"/>
      <c r="D220" s="677"/>
    </row>
    <row r="221" spans="1:4" s="26" customFormat="1" ht="12.75" hidden="1" customHeight="1">
      <c r="A221" s="573" t="s">
        <v>99</v>
      </c>
      <c r="B221" s="364"/>
      <c r="C221" s="677"/>
      <c r="D221" s="677"/>
    </row>
    <row r="222" spans="1:4" s="26" customFormat="1" ht="12.75" hidden="1" customHeight="1">
      <c r="A222" s="573" t="s">
        <v>175</v>
      </c>
      <c r="B222" s="364"/>
      <c r="C222" s="677"/>
      <c r="D222" s="677"/>
    </row>
    <row r="223" spans="1:4" s="26" customFormat="1" ht="12.75" hidden="1" customHeight="1">
      <c r="A223" s="573" t="s">
        <v>176</v>
      </c>
      <c r="B223" s="364"/>
      <c r="C223" s="677"/>
      <c r="D223" s="677"/>
    </row>
    <row r="224" spans="1:4" s="24" customFormat="1" ht="14.25" hidden="1" customHeight="1">
      <c r="A224" s="573" t="s">
        <v>128</v>
      </c>
      <c r="B224" s="579"/>
      <c r="C224" s="678"/>
      <c r="D224" s="677"/>
    </row>
    <row r="225" spans="1:4" s="24" customFormat="1" ht="14.25" hidden="1" customHeight="1">
      <c r="A225" s="791"/>
      <c r="B225" s="791"/>
      <c r="C225" s="791"/>
      <c r="D225" s="791"/>
    </row>
    <row r="226" spans="1:4" s="24" customFormat="1" ht="14.25" hidden="1" customHeight="1">
      <c r="A226" s="791"/>
      <c r="B226" s="791"/>
      <c r="C226" s="791"/>
      <c r="D226" s="791"/>
    </row>
    <row r="227" spans="1:4" s="26" customFormat="1" ht="12.75" hidden="1" customHeight="1">
      <c r="A227" s="679"/>
      <c r="B227" s="680"/>
      <c r="C227" s="681"/>
      <c r="D227" s="681"/>
    </row>
    <row r="228" spans="1:4" s="26" customFormat="1" ht="12.75" hidden="1" customHeight="1">
      <c r="A228" s="573"/>
      <c r="B228" s="364"/>
      <c r="C228" s="677"/>
      <c r="D228" s="677"/>
    </row>
    <row r="229" spans="1:4" s="26" customFormat="1" ht="14.25" hidden="1" customHeight="1">
      <c r="A229" s="573" t="s">
        <v>15</v>
      </c>
      <c r="B229" s="364"/>
      <c r="C229" s="677"/>
      <c r="D229" s="677"/>
    </row>
    <row r="230" spans="1:4" s="136" customFormat="1" ht="15" hidden="1" customHeight="1">
      <c r="A230" s="574" t="s">
        <v>20</v>
      </c>
      <c r="B230" s="364"/>
      <c r="C230" s="792"/>
      <c r="D230" s="792"/>
    </row>
    <row r="231" spans="1:4" s="136" customFormat="1" ht="19.5" hidden="1" customHeight="1">
      <c r="A231" s="791" t="s">
        <v>21</v>
      </c>
      <c r="B231" s="791"/>
      <c r="C231" s="791"/>
      <c r="D231" s="791"/>
    </row>
    <row r="232" spans="1:4" s="13" customFormat="1" ht="16.5" thickTop="1">
      <c r="A232" s="791"/>
      <c r="B232" s="791"/>
      <c r="C232" s="791"/>
      <c r="D232" s="791"/>
    </row>
    <row r="233" spans="1:4" s="13" customFormat="1" ht="15">
      <c r="A233" s="682"/>
      <c r="B233" s="683"/>
      <c r="C233" s="518"/>
      <c r="D233" s="518"/>
    </row>
    <row r="234" spans="1:4" s="13" customFormat="1" ht="15.75">
      <c r="A234" s="682"/>
      <c r="B234" s="371" t="s">
        <v>881</v>
      </c>
      <c r="C234" s="790" t="s">
        <v>403</v>
      </c>
      <c r="D234" s="790"/>
    </row>
    <row r="235" spans="1:4" ht="15">
      <c r="A235" s="25"/>
      <c r="B235" s="26"/>
      <c r="C235" s="5"/>
      <c r="D235" s="5"/>
    </row>
    <row r="236" spans="1:4" ht="5.25" customHeight="1">
      <c r="A236" s="25"/>
      <c r="B236" s="26"/>
      <c r="C236" s="5"/>
      <c r="D236" s="5"/>
    </row>
    <row r="237" spans="1:4" ht="13.5" hidden="1" customHeight="1">
      <c r="A237" s="25"/>
      <c r="B237" s="28"/>
      <c r="C237" s="5"/>
      <c r="D237" s="5"/>
    </row>
    <row r="238" spans="1:4" ht="13.5" hidden="1" customHeight="1">
      <c r="A238" s="25"/>
      <c r="B238" s="26"/>
      <c r="C238" s="5"/>
      <c r="D238" s="5"/>
    </row>
    <row r="239" spans="1:4" ht="46.5" customHeight="1">
      <c r="A239" s="25"/>
      <c r="B239" s="37"/>
      <c r="C239" s="37"/>
      <c r="D239" s="37"/>
    </row>
    <row r="240" spans="1:4" ht="13.5" customHeight="1">
      <c r="A240" s="25"/>
      <c r="B240" s="26"/>
      <c r="C240" s="5"/>
      <c r="D240" s="5"/>
    </row>
    <row r="241" spans="1:4" ht="13.5" customHeight="1">
      <c r="A241" s="25"/>
      <c r="B241" s="26"/>
      <c r="C241" s="5"/>
      <c r="D241" s="5"/>
    </row>
    <row r="242" spans="1:4" ht="13.5" customHeight="1">
      <c r="A242" s="25"/>
      <c r="B242" s="26"/>
      <c r="C242" s="5"/>
      <c r="D242" s="5"/>
    </row>
    <row r="243" spans="1:4" ht="13.5" customHeight="1">
      <c r="A243" s="25"/>
      <c r="B243" s="26"/>
      <c r="C243" s="5"/>
      <c r="D243" s="5"/>
    </row>
    <row r="244" spans="1:4" ht="13.5" customHeight="1">
      <c r="A244" s="25"/>
      <c r="B244" s="26"/>
      <c r="C244" s="5"/>
      <c r="D244" s="5"/>
    </row>
    <row r="245" spans="1:4" ht="13.5" customHeight="1">
      <c r="A245" s="25"/>
      <c r="B245" s="26"/>
      <c r="C245" s="5"/>
      <c r="D245" s="5"/>
    </row>
    <row r="246" spans="1:4" ht="13.5" customHeight="1">
      <c r="A246" s="25"/>
      <c r="B246" s="26"/>
      <c r="C246" s="5"/>
      <c r="D246" s="5"/>
    </row>
    <row r="247" spans="1:4" ht="13.5" customHeight="1">
      <c r="A247" s="25"/>
      <c r="B247" s="26"/>
      <c r="C247" s="5"/>
      <c r="D247" s="5"/>
    </row>
    <row r="248" spans="1:4" ht="13.5" customHeight="1">
      <c r="A248" s="14"/>
      <c r="B248" s="26"/>
      <c r="C248" s="5"/>
      <c r="D248" s="5"/>
    </row>
    <row r="249" spans="1:4" ht="13.5" customHeight="1">
      <c r="A249" s="14"/>
      <c r="B249" s="26"/>
      <c r="C249" s="5"/>
      <c r="D249" s="5"/>
    </row>
    <row r="250" spans="1:4" ht="13.5" customHeight="1">
      <c r="A250" s="14"/>
      <c r="B250" s="26"/>
      <c r="C250" s="5"/>
      <c r="D250" s="5"/>
    </row>
    <row r="251" spans="1:4" ht="13.5" customHeight="1">
      <c r="A251" s="14"/>
      <c r="B251" s="26"/>
      <c r="C251" s="5"/>
      <c r="D251" s="5"/>
    </row>
    <row r="252" spans="1:4" ht="13.5" customHeight="1">
      <c r="A252" s="14"/>
      <c r="B252" s="26"/>
      <c r="C252" s="5"/>
      <c r="D252" s="5"/>
    </row>
    <row r="253" spans="1:4" ht="13.5" customHeight="1">
      <c r="A253" s="14"/>
      <c r="B253" s="26"/>
      <c r="C253" s="5"/>
      <c r="D253" s="5"/>
    </row>
    <row r="254" spans="1:4" ht="13.5" customHeight="1">
      <c r="A254" s="14"/>
      <c r="B254" s="26"/>
      <c r="C254" s="5"/>
      <c r="D254" s="5"/>
    </row>
    <row r="255" spans="1:4" ht="13.5" customHeight="1">
      <c r="A255" s="14"/>
      <c r="B255" s="26"/>
      <c r="C255" s="5"/>
      <c r="D255" s="5"/>
    </row>
    <row r="256" spans="1:4" ht="13.5" customHeight="1">
      <c r="A256" s="14"/>
      <c r="B256" s="26"/>
      <c r="C256" s="5"/>
      <c r="D256" s="5"/>
    </row>
    <row r="257" spans="1:4" ht="13.5" customHeight="1">
      <c r="A257" s="14"/>
      <c r="B257" s="26"/>
      <c r="C257" s="5"/>
      <c r="D257" s="5"/>
    </row>
    <row r="258" spans="1:4" ht="13.5" customHeight="1">
      <c r="A258" s="14"/>
      <c r="B258" s="26"/>
      <c r="C258" s="5"/>
      <c r="D258" s="5"/>
    </row>
    <row r="259" spans="1:4" ht="13.5" customHeight="1">
      <c r="A259" s="14"/>
      <c r="B259" s="26"/>
      <c r="C259" s="5"/>
      <c r="D259" s="5"/>
    </row>
    <row r="260" spans="1:4" ht="13.5" customHeight="1">
      <c r="A260" s="14"/>
      <c r="B260" s="26"/>
      <c r="C260" s="5"/>
      <c r="D260" s="5"/>
    </row>
    <row r="261" spans="1:4" ht="13.5" customHeight="1">
      <c r="A261" s="14"/>
      <c r="B261" s="26"/>
      <c r="C261" s="5"/>
      <c r="D261" s="5"/>
    </row>
    <row r="262" spans="1:4" ht="13.5" customHeight="1">
      <c r="A262" s="14"/>
      <c r="B262" s="26"/>
      <c r="C262" s="5"/>
      <c r="D262" s="5"/>
    </row>
    <row r="263" spans="1:4" ht="13.5" customHeight="1">
      <c r="A263" s="14"/>
      <c r="B263" s="26"/>
      <c r="C263" s="5"/>
      <c r="D263" s="5"/>
    </row>
    <row r="264" spans="1:4" ht="13.5" customHeight="1">
      <c r="A264" s="14"/>
      <c r="B264" s="26"/>
      <c r="C264" s="5"/>
      <c r="D264" s="5"/>
    </row>
    <row r="265" spans="1:4" ht="13.5" customHeight="1">
      <c r="A265" s="14"/>
      <c r="B265" s="26"/>
      <c r="C265" s="5"/>
      <c r="D265" s="5"/>
    </row>
    <row r="266" spans="1:4" ht="13.5" customHeight="1">
      <c r="A266" s="14"/>
      <c r="B266" s="26"/>
      <c r="C266" s="5"/>
      <c r="D266" s="5"/>
    </row>
    <row r="267" spans="1:4" ht="13.5" customHeight="1">
      <c r="A267" s="14"/>
      <c r="B267" s="26"/>
      <c r="C267" s="5"/>
      <c r="D267" s="5"/>
    </row>
    <row r="268" spans="1:4" ht="13.5" customHeight="1">
      <c r="A268" s="14"/>
      <c r="B268" s="26"/>
      <c r="C268" s="5"/>
      <c r="D268" s="5"/>
    </row>
    <row r="269" spans="1:4" ht="13.5" customHeight="1">
      <c r="A269" s="14"/>
      <c r="B269" s="26"/>
      <c r="C269" s="5"/>
      <c r="D269" s="5"/>
    </row>
    <row r="270" spans="1:4" ht="13.5" customHeight="1">
      <c r="A270" s="14"/>
      <c r="B270" s="26"/>
      <c r="C270" s="5"/>
      <c r="D270" s="5"/>
    </row>
    <row r="271" spans="1:4" ht="13.5" customHeight="1">
      <c r="A271" s="14"/>
      <c r="B271" s="26"/>
      <c r="C271" s="5"/>
      <c r="D271" s="5"/>
    </row>
    <row r="272" spans="1:4" ht="13.5" customHeight="1">
      <c r="A272" s="14"/>
      <c r="B272" s="26"/>
      <c r="C272" s="5"/>
      <c r="D272" s="5"/>
    </row>
    <row r="273" spans="1:4" ht="13.5" customHeight="1">
      <c r="A273" s="14"/>
      <c r="B273" s="26"/>
      <c r="C273" s="5"/>
      <c r="D273" s="5"/>
    </row>
    <row r="274" spans="1:4" ht="13.5" customHeight="1">
      <c r="A274" s="14"/>
      <c r="B274" s="26"/>
      <c r="C274" s="5"/>
      <c r="D274" s="5"/>
    </row>
    <row r="275" spans="1:4" ht="13.5" customHeight="1">
      <c r="A275" s="14"/>
      <c r="B275" s="26"/>
      <c r="C275" s="5"/>
      <c r="D275" s="5"/>
    </row>
    <row r="276" spans="1:4" ht="13.5" customHeight="1">
      <c r="A276" s="14"/>
      <c r="B276" s="26"/>
      <c r="C276" s="5"/>
      <c r="D276" s="5"/>
    </row>
    <row r="277" spans="1:4" ht="13.5" customHeight="1">
      <c r="A277" s="14"/>
      <c r="B277" s="26"/>
      <c r="C277" s="5"/>
      <c r="D277" s="5"/>
    </row>
    <row r="278" spans="1:4" ht="13.5" customHeight="1">
      <c r="A278" s="14"/>
      <c r="B278" s="26"/>
      <c r="C278" s="5"/>
      <c r="D278" s="5"/>
    </row>
    <row r="279" spans="1:4" ht="13.5" customHeight="1">
      <c r="A279" s="14"/>
      <c r="B279" s="26"/>
      <c r="C279" s="5"/>
      <c r="D279" s="5"/>
    </row>
    <row r="280" spans="1:4" ht="13.5" customHeight="1">
      <c r="A280" s="14"/>
      <c r="B280" s="26"/>
      <c r="C280" s="5"/>
      <c r="D280" s="5"/>
    </row>
    <row r="281" spans="1:4" ht="13.5" customHeight="1">
      <c r="A281" s="14"/>
      <c r="B281" s="26"/>
      <c r="C281" s="5"/>
      <c r="D281" s="5"/>
    </row>
    <row r="282" spans="1:4" ht="13.5" customHeight="1">
      <c r="A282" s="14"/>
      <c r="B282" s="26"/>
      <c r="C282" s="5"/>
      <c r="D282" s="5"/>
    </row>
    <row r="283" spans="1:4" ht="13.5" customHeight="1">
      <c r="A283" s="14"/>
      <c r="B283" s="26"/>
      <c r="C283" s="5"/>
      <c r="D283" s="5"/>
    </row>
    <row r="284" spans="1:4" ht="13.5" customHeight="1">
      <c r="A284" s="14"/>
      <c r="B284" s="26"/>
      <c r="C284" s="5"/>
      <c r="D284" s="5"/>
    </row>
    <row r="285" spans="1:4" ht="13.5" customHeight="1">
      <c r="A285" s="14"/>
      <c r="B285" s="26"/>
      <c r="C285" s="5"/>
      <c r="D285" s="5"/>
    </row>
    <row r="286" spans="1:4" ht="13.5" customHeight="1">
      <c r="A286" s="14"/>
      <c r="B286" s="26"/>
      <c r="C286" s="5"/>
      <c r="D286" s="5"/>
    </row>
    <row r="287" spans="1:4" ht="13.5" customHeight="1">
      <c r="A287" s="14"/>
      <c r="B287" s="26"/>
      <c r="C287" s="5"/>
      <c r="D287" s="5"/>
    </row>
    <row r="288" spans="1:4" ht="13.5" customHeight="1">
      <c r="A288" s="14"/>
      <c r="B288" s="26"/>
      <c r="C288" s="5"/>
      <c r="D288" s="5"/>
    </row>
    <row r="289" spans="1:4" ht="13.5" customHeight="1">
      <c r="A289" s="14"/>
      <c r="C289" s="5"/>
      <c r="D289" s="5"/>
    </row>
    <row r="290" spans="1:4" ht="13.5" customHeight="1">
      <c r="A290" s="14"/>
      <c r="C290" s="5"/>
      <c r="D290" s="5"/>
    </row>
    <row r="291" spans="1:4" ht="13.5" customHeight="1">
      <c r="A291" s="14"/>
      <c r="C291" s="5"/>
      <c r="D291" s="5"/>
    </row>
    <row r="292" spans="1:4" ht="13.5" customHeight="1">
      <c r="A292" s="14"/>
      <c r="C292" s="5"/>
      <c r="D292" s="5"/>
    </row>
    <row r="293" spans="1:4" ht="13.5" customHeight="1">
      <c r="A293" s="14"/>
      <c r="C293" s="5"/>
      <c r="D293" s="5"/>
    </row>
    <row r="294" spans="1:4" ht="13.5" customHeight="1">
      <c r="A294" s="14"/>
      <c r="C294" s="5"/>
      <c r="D294" s="5"/>
    </row>
    <row r="295" spans="1:4" ht="13.5" customHeight="1">
      <c r="A295" s="14"/>
      <c r="C295" s="5"/>
      <c r="D295" s="5"/>
    </row>
    <row r="296" spans="1:4" ht="13.5" customHeight="1">
      <c r="A296" s="14"/>
      <c r="C296" s="5"/>
      <c r="D296" s="5"/>
    </row>
    <row r="297" spans="1:4" ht="13.5" customHeight="1">
      <c r="A297" s="14"/>
      <c r="C297" s="5"/>
      <c r="D297" s="5"/>
    </row>
    <row r="298" spans="1:4" ht="13.5" customHeight="1">
      <c r="A298" s="14"/>
      <c r="C298" s="5"/>
      <c r="D298" s="5"/>
    </row>
    <row r="299" spans="1:4" ht="13.5" customHeight="1">
      <c r="A299" s="14"/>
      <c r="C299" s="5"/>
      <c r="D299" s="5"/>
    </row>
    <row r="300" spans="1:4" ht="13.5" customHeight="1">
      <c r="A300" s="14"/>
      <c r="C300" s="5"/>
      <c r="D300" s="5"/>
    </row>
    <row r="301" spans="1:4" ht="13.5" customHeight="1">
      <c r="A301" s="14"/>
      <c r="C301" s="5"/>
      <c r="D301" s="5"/>
    </row>
    <row r="302" spans="1:4" ht="13.5" customHeight="1">
      <c r="A302" s="14"/>
      <c r="C302" s="5"/>
      <c r="D302" s="5"/>
    </row>
    <row r="303" spans="1:4" ht="13.5" customHeight="1">
      <c r="A303" s="14"/>
      <c r="C303" s="5"/>
      <c r="D303" s="5"/>
    </row>
    <row r="304" spans="1:4" ht="13.5" customHeight="1">
      <c r="A304" s="14"/>
      <c r="C304" s="5"/>
      <c r="D304" s="5"/>
    </row>
    <row r="305" spans="1:4" ht="13.5" customHeight="1">
      <c r="A305" s="14"/>
      <c r="C305" s="5"/>
      <c r="D305" s="5"/>
    </row>
    <row r="306" spans="1:4" ht="13.5" customHeight="1">
      <c r="A306" s="14"/>
      <c r="C306" s="5"/>
      <c r="D306" s="5"/>
    </row>
    <row r="307" spans="1:4" ht="13.5" customHeight="1">
      <c r="A307" s="14"/>
      <c r="C307" s="5"/>
      <c r="D307" s="5"/>
    </row>
    <row r="308" spans="1:4" ht="13.5" customHeight="1">
      <c r="A308" s="14"/>
      <c r="C308" s="5"/>
      <c r="D308" s="5"/>
    </row>
    <row r="309" spans="1:4" ht="13.5" customHeight="1">
      <c r="A309" s="14"/>
      <c r="C309" s="5"/>
      <c r="D309" s="5"/>
    </row>
    <row r="310" spans="1:4" ht="13.5" customHeight="1">
      <c r="A310" s="14"/>
      <c r="C310" s="5"/>
      <c r="D310" s="5"/>
    </row>
    <row r="311" spans="1:4" ht="13.5" customHeight="1">
      <c r="A311" s="14"/>
      <c r="C311" s="5"/>
      <c r="D311" s="5"/>
    </row>
    <row r="312" spans="1:4" ht="13.5" customHeight="1">
      <c r="A312" s="14"/>
      <c r="C312" s="5"/>
      <c r="D312" s="5"/>
    </row>
    <row r="313" spans="1:4" ht="13.5" customHeight="1">
      <c r="A313" s="14"/>
      <c r="C313" s="5"/>
      <c r="D313" s="5"/>
    </row>
    <row r="314" spans="1:4" ht="13.5" customHeight="1">
      <c r="A314" s="14"/>
      <c r="C314" s="5"/>
      <c r="D314" s="5"/>
    </row>
    <row r="315" spans="1:4" ht="13.5" customHeight="1">
      <c r="A315" s="14"/>
      <c r="C315" s="5"/>
      <c r="D315" s="5"/>
    </row>
    <row r="316" spans="1:4" ht="13.5" customHeight="1">
      <c r="A316" s="14"/>
      <c r="C316" s="5"/>
      <c r="D316" s="5"/>
    </row>
    <row r="317" spans="1:4" ht="13.5" customHeight="1">
      <c r="A317" s="14"/>
      <c r="C317" s="17"/>
      <c r="D317" s="17"/>
    </row>
    <row r="318" spans="1:4" ht="13.5" customHeight="1">
      <c r="A318" s="14"/>
      <c r="C318" s="17"/>
      <c r="D318" s="17"/>
    </row>
    <row r="319" spans="1:4" ht="13.5" customHeight="1">
      <c r="A319" s="14"/>
      <c r="C319" s="17"/>
      <c r="D319" s="17"/>
    </row>
    <row r="320" spans="1:4" ht="13.5" customHeight="1">
      <c r="A320" s="14"/>
      <c r="C320" s="17"/>
      <c r="D320" s="17"/>
    </row>
    <row r="321" spans="1:4" ht="13.5" customHeight="1">
      <c r="A321" s="14"/>
      <c r="C321" s="17"/>
      <c r="D321" s="17"/>
    </row>
    <row r="322" spans="1:4" ht="13.5" customHeight="1">
      <c r="A322" s="14"/>
      <c r="C322" s="17"/>
      <c r="D322" s="17"/>
    </row>
    <row r="323" spans="1:4" ht="13.5" customHeight="1">
      <c r="A323" s="14"/>
      <c r="C323" s="17"/>
      <c r="D323" s="17"/>
    </row>
    <row r="324" spans="1:4" ht="13.5" customHeight="1">
      <c r="A324" s="14"/>
      <c r="C324" s="17"/>
      <c r="D324" s="17"/>
    </row>
    <row r="325" spans="1:4" ht="13.5" customHeight="1">
      <c r="A325" s="14"/>
      <c r="C325" s="17"/>
      <c r="D325" s="17"/>
    </row>
    <row r="326" spans="1:4" ht="13.5" customHeight="1">
      <c r="A326" s="14"/>
      <c r="C326" s="17"/>
      <c r="D326" s="17"/>
    </row>
    <row r="327" spans="1:4" ht="13.5" customHeight="1">
      <c r="A327" s="14"/>
      <c r="C327" s="17"/>
      <c r="D327" s="17"/>
    </row>
    <row r="328" spans="1:4" ht="13.5" customHeight="1">
      <c r="A328" s="14"/>
      <c r="C328" s="17"/>
      <c r="D328" s="17"/>
    </row>
    <row r="329" spans="1:4" ht="13.5" customHeight="1">
      <c r="A329" s="14"/>
      <c r="C329" s="17"/>
      <c r="D329" s="17"/>
    </row>
    <row r="330" spans="1:4" ht="13.5" customHeight="1">
      <c r="A330" s="14"/>
      <c r="C330" s="17"/>
      <c r="D330" s="17"/>
    </row>
    <row r="331" spans="1:4" ht="13.5" customHeight="1">
      <c r="A331" s="14"/>
      <c r="C331" s="17"/>
      <c r="D331" s="17"/>
    </row>
    <row r="332" spans="1:4" ht="13.5" customHeight="1">
      <c r="A332" s="14"/>
      <c r="C332" s="17"/>
      <c r="D332" s="17"/>
    </row>
    <row r="333" spans="1:4" ht="13.5" customHeight="1">
      <c r="A333" s="14"/>
      <c r="C333" s="17"/>
      <c r="D333" s="17"/>
    </row>
    <row r="334" spans="1:4" ht="13.5" customHeight="1">
      <c r="A334" s="14"/>
      <c r="C334" s="17"/>
      <c r="D334" s="17"/>
    </row>
    <row r="335" spans="1:4" ht="13.5" customHeight="1">
      <c r="A335" s="14"/>
      <c r="C335" s="17"/>
      <c r="D335" s="17"/>
    </row>
    <row r="336" spans="1:4" ht="13.5" customHeight="1">
      <c r="A336" s="14"/>
    </row>
    <row r="337" spans="1:1" ht="13.5" customHeight="1">
      <c r="A337" s="14"/>
    </row>
    <row r="338" spans="1:1" ht="13.5" customHeight="1">
      <c r="A338" s="14"/>
    </row>
    <row r="339" spans="1:1" ht="13.5" customHeight="1">
      <c r="A339" s="14"/>
    </row>
    <row r="340" spans="1:1" ht="13.5" customHeight="1">
      <c r="A340" s="14"/>
    </row>
    <row r="341" spans="1:1" ht="13.5" customHeight="1">
      <c r="A341" s="14"/>
    </row>
    <row r="342" spans="1:1" ht="13.5" customHeight="1">
      <c r="A342" s="14"/>
    </row>
    <row r="343" spans="1:1" ht="13.5" customHeight="1">
      <c r="A343" s="14"/>
    </row>
    <row r="344" spans="1:1" ht="13.5" customHeight="1">
      <c r="A344" s="14"/>
    </row>
    <row r="345" spans="1:1" ht="13.5" customHeight="1">
      <c r="A345" s="14"/>
    </row>
    <row r="346" spans="1:1" ht="13.5" customHeight="1">
      <c r="A346" s="14"/>
    </row>
    <row r="347" spans="1:1" ht="13.5" customHeight="1">
      <c r="A347" s="14"/>
    </row>
    <row r="348" spans="1:1" ht="13.5" customHeight="1">
      <c r="A348" s="14"/>
    </row>
    <row r="349" spans="1:1" ht="13.5" customHeight="1">
      <c r="A349" s="14"/>
    </row>
    <row r="350" spans="1:1" ht="13.5" customHeight="1">
      <c r="A350" s="14"/>
    </row>
    <row r="351" spans="1:1" ht="13.5" customHeight="1">
      <c r="A351" s="14"/>
    </row>
    <row r="352" spans="1:1" ht="13.5" customHeight="1">
      <c r="A352" s="14"/>
    </row>
    <row r="353" spans="1:1" ht="13.5" customHeight="1">
      <c r="A353" s="14"/>
    </row>
    <row r="354" spans="1:1" ht="13.5" customHeight="1">
      <c r="A354" s="14"/>
    </row>
    <row r="355" spans="1:1" ht="13.5" customHeight="1">
      <c r="A355" s="14"/>
    </row>
    <row r="356" spans="1:1" ht="13.5" customHeight="1">
      <c r="A356" s="14"/>
    </row>
    <row r="357" spans="1:1" ht="13.5" customHeight="1">
      <c r="A357" s="14"/>
    </row>
    <row r="358" spans="1:1" ht="13.5" customHeight="1">
      <c r="A358" s="14"/>
    </row>
  </sheetData>
  <customSheetViews>
    <customSheetView guid="{BDEA0E8C-FE60-46CC-9D3B-D8EC707CDC49}" showRuler="0">
      <pageMargins left="0.75" right="0.75" top="1" bottom="1" header="0.5" footer="0.5"/>
      <headerFooter alignWithMargins="0">
        <oddHeader>&amp;A</oddHeader>
        <oddFooter>Page &amp;P</oddFooter>
      </headerFooter>
    </customSheetView>
    <customSheetView guid="{3AC12061-66A2-11D8-93C5-000102640D10}" showRuler="0">
      <pageMargins left="0.75" right="0.75" top="1" bottom="1" header="0.5" footer="0.5"/>
      <headerFooter alignWithMargins="0">
        <oddHeader>&amp;A</oddHeader>
        <oddFooter>Page &amp;P</oddFooter>
      </headerFooter>
    </customSheetView>
  </customSheetViews>
  <mergeCells count="6">
    <mergeCell ref="C234:D234"/>
    <mergeCell ref="A225:D225"/>
    <mergeCell ref="A231:D231"/>
    <mergeCell ref="A226:D226"/>
    <mergeCell ref="C230:D230"/>
    <mergeCell ref="A232:D232"/>
  </mergeCells>
  <phoneticPr fontId="17" type="noConversion"/>
  <pageMargins left="0.51" right="0.24" top="0.22" bottom="0.28000000000000003" header="0.17" footer="0.17"/>
  <pageSetup firstPageNumber="12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33"/>
  </sheetPr>
  <dimension ref="A1:H44"/>
  <sheetViews>
    <sheetView workbookViewId="0">
      <selection sqref="A1:H1"/>
    </sheetView>
  </sheetViews>
  <sheetFormatPr defaultRowHeight="15"/>
  <cols>
    <col min="1" max="1" width="4.625" customWidth="1"/>
    <col min="2" max="2" width="37.75" customWidth="1"/>
    <col min="3" max="3" width="11" bestFit="1" customWidth="1"/>
    <col min="4" max="4" width="14.75" bestFit="1" customWidth="1"/>
    <col min="5" max="5" width="13" customWidth="1"/>
    <col min="6" max="7" width="10.5" customWidth="1"/>
    <col min="8" max="8" width="15.125" customWidth="1"/>
  </cols>
  <sheetData>
    <row r="1" spans="1:8" ht="16.5" thickBot="1">
      <c r="A1" s="801" t="s">
        <v>730</v>
      </c>
      <c r="B1" s="801"/>
      <c r="C1" s="801"/>
      <c r="D1" s="801"/>
      <c r="E1" s="801"/>
      <c r="F1" s="801"/>
      <c r="G1" s="801"/>
      <c r="H1" s="801"/>
    </row>
    <row r="2" spans="1:8" ht="15.75" thickTop="1">
      <c r="A2" s="173" t="s">
        <v>19</v>
      </c>
      <c r="B2" s="797" t="s">
        <v>731</v>
      </c>
      <c r="C2" s="793" t="s">
        <v>732</v>
      </c>
      <c r="D2" s="793" t="s">
        <v>733</v>
      </c>
      <c r="E2" s="793" t="s">
        <v>734</v>
      </c>
      <c r="F2" s="793" t="s">
        <v>735</v>
      </c>
      <c r="G2" s="793" t="s">
        <v>736</v>
      </c>
      <c r="H2" s="795" t="s">
        <v>737</v>
      </c>
    </row>
    <row r="3" spans="1:8" ht="25.5" customHeight="1">
      <c r="A3" s="174" t="s">
        <v>25</v>
      </c>
      <c r="B3" s="798"/>
      <c r="C3" s="794"/>
      <c r="D3" s="794" t="s">
        <v>26</v>
      </c>
      <c r="E3" s="794" t="s">
        <v>27</v>
      </c>
      <c r="F3" s="794" t="s">
        <v>30</v>
      </c>
      <c r="G3" s="794" t="s">
        <v>28</v>
      </c>
      <c r="H3" s="796" t="s">
        <v>29</v>
      </c>
    </row>
    <row r="4" spans="1:8">
      <c r="A4" s="175" t="s">
        <v>105</v>
      </c>
      <c r="B4" s="176" t="s">
        <v>738</v>
      </c>
      <c r="C4" s="177"/>
      <c r="D4" s="177"/>
      <c r="E4" s="177"/>
      <c r="F4" s="177"/>
      <c r="G4" s="177"/>
      <c r="H4" s="178"/>
    </row>
    <row r="5" spans="1:8">
      <c r="A5" s="179" t="s">
        <v>85</v>
      </c>
      <c r="B5" s="180" t="s">
        <v>739</v>
      </c>
      <c r="C5" s="181">
        <v>148551973791</v>
      </c>
      <c r="D5" s="181">
        <v>276089610229</v>
      </c>
      <c r="E5" s="181">
        <v>756838884222</v>
      </c>
      <c r="F5" s="181">
        <v>9083269099</v>
      </c>
      <c r="G5" s="181">
        <v>2588467705</v>
      </c>
      <c r="H5" s="182">
        <v>1193152205046</v>
      </c>
    </row>
    <row r="6" spans="1:8" ht="15.75">
      <c r="A6" s="183">
        <v>1</v>
      </c>
      <c r="B6" s="184" t="s">
        <v>740</v>
      </c>
      <c r="C6" s="185">
        <v>0</v>
      </c>
      <c r="D6" s="185">
        <v>0</v>
      </c>
      <c r="E6" s="185">
        <v>9899825936</v>
      </c>
      <c r="F6" s="185">
        <v>95135455</v>
      </c>
      <c r="G6" s="185">
        <v>0</v>
      </c>
      <c r="H6" s="186">
        <v>9994961391</v>
      </c>
    </row>
    <row r="7" spans="1:8" ht="15.75">
      <c r="A7" s="183">
        <v>2</v>
      </c>
      <c r="B7" s="187" t="s">
        <v>741</v>
      </c>
      <c r="C7" s="191">
        <v>2974582474</v>
      </c>
      <c r="D7" s="191">
        <v>4433400031</v>
      </c>
      <c r="E7" s="191">
        <v>3630000000</v>
      </c>
      <c r="F7" s="191">
        <v>139975000</v>
      </c>
      <c r="G7" s="191">
        <v>0</v>
      </c>
      <c r="H7" s="186">
        <v>11177957505</v>
      </c>
    </row>
    <row r="8" spans="1:8" ht="15.75" hidden="1">
      <c r="A8" s="189">
        <v>3</v>
      </c>
      <c r="B8" s="190" t="s">
        <v>41</v>
      </c>
      <c r="C8" s="191">
        <v>0</v>
      </c>
      <c r="D8" s="191">
        <v>0</v>
      </c>
      <c r="E8" s="191">
        <v>0</v>
      </c>
      <c r="F8" s="191">
        <v>0</v>
      </c>
      <c r="G8" s="191">
        <v>0</v>
      </c>
      <c r="H8" s="186">
        <v>0</v>
      </c>
    </row>
    <row r="9" spans="1:8" ht="15.75" hidden="1">
      <c r="A9" s="189"/>
      <c r="B9" s="190" t="s">
        <v>38</v>
      </c>
      <c r="C9" s="191">
        <v>0</v>
      </c>
      <c r="D9" s="191">
        <v>0</v>
      </c>
      <c r="E9" s="191">
        <v>0</v>
      </c>
      <c r="F9" s="191">
        <v>0</v>
      </c>
      <c r="G9" s="191">
        <v>0</v>
      </c>
      <c r="H9" s="186">
        <v>0</v>
      </c>
    </row>
    <row r="10" spans="1:8" ht="15.75" hidden="1">
      <c r="A10" s="189"/>
      <c r="B10" s="190" t="s">
        <v>37</v>
      </c>
      <c r="C10" s="191">
        <v>0</v>
      </c>
      <c r="D10" s="191">
        <v>0</v>
      </c>
      <c r="E10" s="191">
        <v>0</v>
      </c>
      <c r="F10" s="191">
        <v>0</v>
      </c>
      <c r="G10" s="191">
        <v>0</v>
      </c>
      <c r="H10" s="186">
        <v>0</v>
      </c>
    </row>
    <row r="11" spans="1:8" ht="15.75" hidden="1">
      <c r="A11" s="189"/>
      <c r="B11" s="190" t="s">
        <v>36</v>
      </c>
      <c r="C11" s="191">
        <v>0</v>
      </c>
      <c r="D11" s="191">
        <v>0</v>
      </c>
      <c r="E11" s="191">
        <v>0</v>
      </c>
      <c r="F11" s="191">
        <v>0</v>
      </c>
      <c r="G11" s="191">
        <v>0</v>
      </c>
      <c r="H11" s="186">
        <v>0</v>
      </c>
    </row>
    <row r="12" spans="1:8" ht="15.75" hidden="1">
      <c r="A12" s="189"/>
      <c r="B12" s="190" t="s">
        <v>31</v>
      </c>
      <c r="C12" s="191">
        <v>0</v>
      </c>
      <c r="D12" s="191">
        <v>0</v>
      </c>
      <c r="E12" s="191">
        <v>0</v>
      </c>
      <c r="F12" s="191">
        <v>0</v>
      </c>
      <c r="G12" s="191">
        <v>0</v>
      </c>
      <c r="H12" s="186">
        <v>0</v>
      </c>
    </row>
    <row r="13" spans="1:8" ht="15.75">
      <c r="A13" s="189"/>
      <c r="B13" s="192" t="s">
        <v>35</v>
      </c>
      <c r="C13" s="191">
        <v>101856442</v>
      </c>
      <c r="D13" s="191">
        <v>4800425793</v>
      </c>
      <c r="E13" s="191">
        <v>71341410513</v>
      </c>
      <c r="F13" s="191">
        <v>66300000</v>
      </c>
      <c r="G13" s="191">
        <v>0</v>
      </c>
      <c r="H13" s="186">
        <v>76309992748</v>
      </c>
    </row>
    <row r="14" spans="1:8" ht="15.75">
      <c r="A14" s="189"/>
      <c r="B14" s="192" t="s">
        <v>742</v>
      </c>
      <c r="C14" s="191">
        <v>325951747</v>
      </c>
      <c r="D14" s="191">
        <v>934458739</v>
      </c>
      <c r="E14" s="191">
        <v>210830881</v>
      </c>
      <c r="F14" s="191">
        <v>2766831499.5</v>
      </c>
      <c r="G14" s="191">
        <v>98185027</v>
      </c>
      <c r="H14" s="186">
        <v>4336257893.5</v>
      </c>
    </row>
    <row r="15" spans="1:8" ht="15.75">
      <c r="A15" s="189"/>
      <c r="B15" s="192" t="s">
        <v>743</v>
      </c>
      <c r="C15" s="191">
        <v>0</v>
      </c>
      <c r="D15" s="191">
        <v>0</v>
      </c>
      <c r="E15" s="191">
        <v>0</v>
      </c>
      <c r="F15" s="191">
        <v>0</v>
      </c>
      <c r="G15" s="191">
        <v>0</v>
      </c>
      <c r="H15" s="740">
        <v>0</v>
      </c>
    </row>
    <row r="16" spans="1:8" ht="15.75">
      <c r="A16" s="183">
        <v>4</v>
      </c>
      <c r="B16" s="194" t="s">
        <v>43</v>
      </c>
      <c r="C16" s="741">
        <v>0</v>
      </c>
      <c r="D16" s="195"/>
      <c r="E16" s="195"/>
      <c r="F16" s="195"/>
      <c r="G16" s="196"/>
      <c r="H16" s="197">
        <v>0</v>
      </c>
    </row>
    <row r="17" spans="1:8">
      <c r="A17" s="198" t="s">
        <v>84</v>
      </c>
      <c r="B17" s="199" t="s">
        <v>744</v>
      </c>
      <c r="C17" s="742">
        <v>151098748076</v>
      </c>
      <c r="D17" s="742">
        <v>274788125728</v>
      </c>
      <c r="E17" s="742">
        <v>698816468764</v>
      </c>
      <c r="F17" s="742">
        <v>6485248054.5</v>
      </c>
      <c r="G17" s="742">
        <v>2490282678</v>
      </c>
      <c r="H17" s="743">
        <v>1133678873300.5</v>
      </c>
    </row>
    <row r="18" spans="1:8" ht="15.75">
      <c r="A18" s="200" t="s">
        <v>106</v>
      </c>
      <c r="B18" s="176" t="s">
        <v>745</v>
      </c>
      <c r="C18" s="201">
        <v>0</v>
      </c>
      <c r="D18" s="202"/>
      <c r="E18" s="202"/>
      <c r="F18" s="202"/>
      <c r="G18" s="203"/>
      <c r="H18" s="204"/>
    </row>
    <row r="19" spans="1:8">
      <c r="A19" s="198" t="s">
        <v>85</v>
      </c>
      <c r="B19" s="180" t="s">
        <v>739</v>
      </c>
      <c r="C19" s="205">
        <v>81347438635</v>
      </c>
      <c r="D19" s="205">
        <v>235082754258.70001</v>
      </c>
      <c r="E19" s="205">
        <v>593490940969</v>
      </c>
      <c r="F19" s="205">
        <v>7606848254</v>
      </c>
      <c r="G19" s="206">
        <v>2565988565</v>
      </c>
      <c r="H19" s="207">
        <v>920093970681.69995</v>
      </c>
    </row>
    <row r="20" spans="1:8" ht="15.75">
      <c r="A20" s="189"/>
      <c r="B20" s="208" t="s">
        <v>746</v>
      </c>
      <c r="C20" s="185">
        <v>8430931290</v>
      </c>
      <c r="D20" s="185">
        <v>9588539980</v>
      </c>
      <c r="E20" s="185">
        <v>35103371182</v>
      </c>
      <c r="F20" s="185">
        <v>391435696</v>
      </c>
      <c r="G20" s="185">
        <v>11191692</v>
      </c>
      <c r="H20" s="209">
        <v>53525469841</v>
      </c>
    </row>
    <row r="21" spans="1:8" ht="15.75">
      <c r="A21" s="210"/>
      <c r="B21" s="211" t="s">
        <v>747</v>
      </c>
      <c r="C21" s="744">
        <v>8430931290</v>
      </c>
      <c r="D21" s="744">
        <v>9583657441</v>
      </c>
      <c r="E21" s="744">
        <v>35103371182</v>
      </c>
      <c r="F21" s="744">
        <v>391435696</v>
      </c>
      <c r="G21" s="744">
        <v>11191692</v>
      </c>
      <c r="H21" s="212">
        <v>53520587302</v>
      </c>
    </row>
    <row r="22" spans="1:8" ht="15.75">
      <c r="A22" s="210"/>
      <c r="B22" s="211" t="s">
        <v>748</v>
      </c>
      <c r="C22" s="744">
        <v>0</v>
      </c>
      <c r="D22" s="744">
        <v>4882539</v>
      </c>
      <c r="E22" s="744">
        <v>0</v>
      </c>
      <c r="F22" s="744">
        <v>0</v>
      </c>
      <c r="G22" s="744">
        <v>0</v>
      </c>
      <c r="H22" s="212">
        <v>4882539</v>
      </c>
    </row>
    <row r="23" spans="1:8" ht="15.75" hidden="1">
      <c r="A23" s="210"/>
      <c r="B23" s="213" t="s">
        <v>45</v>
      </c>
      <c r="C23" s="191">
        <v>0</v>
      </c>
      <c r="D23" s="191">
        <v>0</v>
      </c>
      <c r="E23" s="191">
        <v>0</v>
      </c>
      <c r="F23" s="191">
        <v>0</v>
      </c>
      <c r="G23" s="191">
        <v>0</v>
      </c>
      <c r="H23" s="212">
        <v>0</v>
      </c>
    </row>
    <row r="24" spans="1:8" ht="15.75" hidden="1">
      <c r="A24" s="183"/>
      <c r="B24" s="214" t="s">
        <v>39</v>
      </c>
      <c r="C24" s="191">
        <v>0</v>
      </c>
      <c r="D24" s="191">
        <v>0</v>
      </c>
      <c r="E24" s="191">
        <v>0</v>
      </c>
      <c r="F24" s="191">
        <v>0</v>
      </c>
      <c r="G24" s="191">
        <v>0</v>
      </c>
      <c r="H24" s="215">
        <v>0</v>
      </c>
    </row>
    <row r="25" spans="1:8" ht="15.75" hidden="1">
      <c r="A25" s="183"/>
      <c r="B25" s="213" t="s">
        <v>46</v>
      </c>
      <c r="C25" s="191">
        <v>0</v>
      </c>
      <c r="D25" s="191">
        <v>0</v>
      </c>
      <c r="E25" s="191">
        <v>0</v>
      </c>
      <c r="F25" s="191">
        <v>0</v>
      </c>
      <c r="G25" s="191">
        <v>0</v>
      </c>
      <c r="H25" s="215">
        <v>0</v>
      </c>
    </row>
    <row r="26" spans="1:8" ht="15.75" hidden="1">
      <c r="A26" s="183"/>
      <c r="B26" s="216" t="s">
        <v>42</v>
      </c>
      <c r="C26" s="191">
        <v>0</v>
      </c>
      <c r="D26" s="191">
        <v>0</v>
      </c>
      <c r="E26" s="191">
        <v>0</v>
      </c>
      <c r="F26" s="191">
        <v>0</v>
      </c>
      <c r="G26" s="191">
        <v>0</v>
      </c>
      <c r="H26" s="217">
        <v>0</v>
      </c>
    </row>
    <row r="27" spans="1:8" ht="15.75">
      <c r="A27" s="183">
        <v>2</v>
      </c>
      <c r="B27" s="216" t="s">
        <v>31</v>
      </c>
      <c r="C27" s="191">
        <v>0</v>
      </c>
      <c r="D27" s="191">
        <v>0</v>
      </c>
      <c r="E27" s="191">
        <v>0</v>
      </c>
      <c r="F27" s="191">
        <v>0</v>
      </c>
      <c r="G27" s="191">
        <v>0</v>
      </c>
      <c r="H27" s="215">
        <v>0</v>
      </c>
    </row>
    <row r="28" spans="1:8" ht="15.75">
      <c r="A28" s="183"/>
      <c r="B28" s="216" t="s">
        <v>32</v>
      </c>
      <c r="C28" s="191">
        <v>101856442</v>
      </c>
      <c r="D28" s="191">
        <v>4800425793</v>
      </c>
      <c r="E28" s="191">
        <v>71341410514</v>
      </c>
      <c r="F28" s="191">
        <v>66300000</v>
      </c>
      <c r="G28" s="191">
        <v>0</v>
      </c>
      <c r="H28" s="215">
        <v>76309992749</v>
      </c>
    </row>
    <row r="29" spans="1:8" ht="13.5" hidden="1" customHeight="1">
      <c r="A29" s="183"/>
      <c r="B29" s="218" t="s">
        <v>40</v>
      </c>
      <c r="C29" s="191">
        <v>0</v>
      </c>
      <c r="D29" s="191">
        <v>0</v>
      </c>
      <c r="E29" s="191">
        <v>0</v>
      </c>
      <c r="F29" s="191">
        <v>0</v>
      </c>
      <c r="G29" s="191">
        <v>0</v>
      </c>
      <c r="H29" s="217">
        <v>0</v>
      </c>
    </row>
    <row r="30" spans="1:8" ht="15.75" hidden="1">
      <c r="A30" s="183"/>
      <c r="B30" s="216" t="s">
        <v>44</v>
      </c>
      <c r="C30" s="191">
        <v>0</v>
      </c>
      <c r="D30" s="191">
        <v>0</v>
      </c>
      <c r="E30" s="191">
        <v>0</v>
      </c>
      <c r="F30" s="191">
        <v>0</v>
      </c>
      <c r="G30" s="191">
        <v>0</v>
      </c>
      <c r="H30" s="217">
        <v>0</v>
      </c>
    </row>
    <row r="31" spans="1:8" ht="15.75">
      <c r="A31" s="183">
        <v>4</v>
      </c>
      <c r="B31" s="192" t="s">
        <v>749</v>
      </c>
      <c r="C31" s="193">
        <v>322216895</v>
      </c>
      <c r="D31" s="193">
        <v>934458740</v>
      </c>
      <c r="E31" s="193">
        <v>118771808</v>
      </c>
      <c r="F31" s="193">
        <v>2553156706</v>
      </c>
      <c r="G31" s="193">
        <v>98185027</v>
      </c>
      <c r="H31" s="219">
        <v>4026789176</v>
      </c>
    </row>
    <row r="32" spans="1:8">
      <c r="A32" s="198" t="s">
        <v>130</v>
      </c>
      <c r="B32" s="220" t="s">
        <v>744</v>
      </c>
      <c r="C32" s="205">
        <v>89354296588</v>
      </c>
      <c r="D32" s="205">
        <v>238936409705.70001</v>
      </c>
      <c r="E32" s="205">
        <v>557134129829</v>
      </c>
      <c r="F32" s="205">
        <v>5378827244</v>
      </c>
      <c r="G32" s="205">
        <v>2478995230</v>
      </c>
      <c r="H32" s="221">
        <v>893282658596.69995</v>
      </c>
    </row>
    <row r="33" spans="1:8">
      <c r="A33" s="198"/>
      <c r="B33" s="176" t="s">
        <v>750</v>
      </c>
      <c r="C33" s="205"/>
      <c r="D33" s="205"/>
      <c r="E33" s="205"/>
      <c r="F33" s="205"/>
      <c r="G33" s="206"/>
      <c r="H33" s="207"/>
    </row>
    <row r="34" spans="1:8" ht="15.75">
      <c r="A34" s="183">
        <v>1</v>
      </c>
      <c r="B34" s="184" t="s">
        <v>751</v>
      </c>
      <c r="C34" s="222">
        <v>67204535156</v>
      </c>
      <c r="D34" s="222">
        <v>41006855970.299988</v>
      </c>
      <c r="E34" s="222">
        <v>163347943253</v>
      </c>
      <c r="F34" s="222">
        <v>1476420845</v>
      </c>
      <c r="G34" s="222">
        <v>22479140</v>
      </c>
      <c r="H34" s="223">
        <v>273058234364.29999</v>
      </c>
    </row>
    <row r="35" spans="1:8" ht="15.75">
      <c r="A35" s="183">
        <v>2</v>
      </c>
      <c r="B35" s="216" t="s">
        <v>752</v>
      </c>
      <c r="C35" s="224">
        <v>61744451488</v>
      </c>
      <c r="D35" s="224">
        <v>35851716022.299988</v>
      </c>
      <c r="E35" s="224">
        <v>141682338935</v>
      </c>
      <c r="F35" s="224">
        <v>1106420810.5</v>
      </c>
      <c r="G35" s="224">
        <v>11287448</v>
      </c>
      <c r="H35" s="225">
        <v>240396214702.79999</v>
      </c>
    </row>
    <row r="36" spans="1:8" ht="16.5" thickBot="1">
      <c r="A36" s="226" t="s">
        <v>10</v>
      </c>
      <c r="B36" s="227"/>
      <c r="C36" s="228"/>
      <c r="D36" s="228"/>
      <c r="E36" s="228"/>
      <c r="F36" s="228"/>
      <c r="G36" s="229"/>
      <c r="H36" s="230"/>
    </row>
    <row r="37" spans="1:8" ht="16.5" thickTop="1">
      <c r="A37" s="231"/>
      <c r="B37" s="232" t="s">
        <v>753</v>
      </c>
      <c r="C37" s="233"/>
      <c r="D37" s="231"/>
      <c r="E37" s="231"/>
      <c r="F37" s="231"/>
      <c r="G37" s="231"/>
      <c r="H37" s="234"/>
    </row>
    <row r="38" spans="1:8" ht="15.75">
      <c r="A38" s="231"/>
      <c r="B38" s="232" t="s">
        <v>754</v>
      </c>
      <c r="C38" s="233"/>
      <c r="D38" s="231"/>
      <c r="E38" s="231"/>
      <c r="F38" s="235"/>
      <c r="G38" s="799">
        <v>492790301374</v>
      </c>
      <c r="H38" s="799"/>
    </row>
    <row r="39" spans="1:8" ht="15.75">
      <c r="A39" s="231"/>
      <c r="B39" s="232" t="s">
        <v>755</v>
      </c>
      <c r="C39" s="233"/>
      <c r="D39" s="231"/>
      <c r="E39" s="231"/>
      <c r="F39" s="235"/>
      <c r="G39" s="800">
        <v>492377699729</v>
      </c>
      <c r="H39" s="800"/>
    </row>
    <row r="40" spans="1:8" ht="15.75">
      <c r="A40" s="231"/>
      <c r="B40" s="232" t="s">
        <v>756</v>
      </c>
      <c r="C40" s="233"/>
      <c r="D40" s="231"/>
      <c r="E40" s="231"/>
      <c r="F40" s="235"/>
      <c r="G40" s="800">
        <v>412601645</v>
      </c>
      <c r="H40" s="800"/>
    </row>
    <row r="41" spans="1:8" ht="15.75">
      <c r="A41" s="231"/>
      <c r="B41" s="232" t="s">
        <v>757</v>
      </c>
      <c r="C41" s="233"/>
      <c r="D41" s="231"/>
      <c r="E41" s="235"/>
      <c r="F41" s="235"/>
      <c r="G41" s="236"/>
      <c r="H41" s="234"/>
    </row>
    <row r="42" spans="1:8" ht="15.75">
      <c r="A42" s="231"/>
      <c r="B42" s="232" t="s">
        <v>33</v>
      </c>
      <c r="C42" s="233"/>
      <c r="D42" s="231"/>
      <c r="E42" s="235"/>
      <c r="F42" s="235"/>
      <c r="G42" s="237"/>
      <c r="H42" s="234"/>
    </row>
    <row r="43" spans="1:8" ht="15.75">
      <c r="A43" s="238"/>
      <c r="B43" s="232" t="s">
        <v>758</v>
      </c>
      <c r="C43" s="238"/>
      <c r="D43" s="238"/>
      <c r="E43" s="238"/>
      <c r="F43" s="238"/>
      <c r="G43" s="238"/>
      <c r="H43" s="239"/>
    </row>
    <row r="44" spans="1:8" ht="15.75">
      <c r="A44" s="238"/>
      <c r="B44" s="232" t="s">
        <v>759</v>
      </c>
      <c r="C44" s="238"/>
      <c r="D44" s="238"/>
      <c r="E44" s="238"/>
      <c r="F44" s="238"/>
      <c r="G44" s="238"/>
      <c r="H44" s="239"/>
    </row>
  </sheetData>
  <mergeCells count="11">
    <mergeCell ref="G40:H40"/>
    <mergeCell ref="A1:H1"/>
    <mergeCell ref="C2:C3"/>
    <mergeCell ref="D2:D3"/>
    <mergeCell ref="E2:E3"/>
    <mergeCell ref="F2:F3"/>
    <mergeCell ref="G2:G3"/>
    <mergeCell ref="H2:H3"/>
    <mergeCell ref="B2:B3"/>
    <mergeCell ref="G38:H38"/>
    <mergeCell ref="G39:H39"/>
  </mergeCells>
  <phoneticPr fontId="17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33"/>
  </sheetPr>
  <dimension ref="A1:R42"/>
  <sheetViews>
    <sheetView workbookViewId="0"/>
  </sheetViews>
  <sheetFormatPr defaultRowHeight="15.75"/>
  <cols>
    <col min="1" max="1" width="2.75" style="247" customWidth="1"/>
    <col min="2" max="2" width="24.375" style="247" customWidth="1"/>
    <col min="3" max="3" width="10.875" style="247" customWidth="1"/>
    <col min="4" max="4" width="6.5" style="247" customWidth="1"/>
    <col min="5" max="5" width="7.375" style="247" customWidth="1"/>
    <col min="6" max="6" width="8.125" style="247" customWidth="1"/>
    <col min="7" max="7" width="9" style="247"/>
    <col min="8" max="8" width="10.25" style="247" customWidth="1"/>
    <col min="9" max="9" width="10.125" style="295" customWidth="1"/>
    <col min="10" max="10" width="10.125" style="247" customWidth="1"/>
    <col min="11" max="11" width="12.5" style="248" customWidth="1"/>
    <col min="12" max="12" width="11" style="248" customWidth="1"/>
    <col min="13" max="13" width="17" style="296" customWidth="1"/>
    <col min="14" max="14" width="16.375" style="296" customWidth="1"/>
    <col min="15" max="15" width="10.75" style="296" customWidth="1"/>
    <col min="16" max="16" width="8.875" style="296" customWidth="1"/>
    <col min="17" max="17" width="9.125" style="296" customWidth="1"/>
    <col min="18" max="18" width="9.875" style="296" customWidth="1"/>
    <col min="19" max="16384" width="9" style="296"/>
  </cols>
  <sheetData>
    <row r="1" spans="1:18" s="246" customFormat="1" ht="9.75" customHeight="1">
      <c r="A1" s="240"/>
      <c r="B1" s="241"/>
      <c r="C1" s="240"/>
      <c r="D1" s="240"/>
      <c r="E1" s="240"/>
      <c r="F1" s="240"/>
      <c r="G1" s="240"/>
      <c r="H1" s="240"/>
      <c r="I1" s="242"/>
      <c r="J1" s="240"/>
      <c r="K1" s="243"/>
      <c r="L1" s="244"/>
      <c r="M1" s="245"/>
    </row>
    <row r="2" spans="1:18" s="249" customFormat="1" ht="30.75" customHeight="1" thickBot="1">
      <c r="A2" s="812" t="s">
        <v>760</v>
      </c>
      <c r="B2" s="812"/>
      <c r="C2" s="812"/>
      <c r="D2" s="812"/>
      <c r="E2" s="812"/>
      <c r="F2" s="812"/>
      <c r="G2" s="812"/>
      <c r="H2" s="812"/>
      <c r="I2" s="812"/>
      <c r="J2" s="247"/>
      <c r="K2" s="248"/>
      <c r="L2" s="248"/>
    </row>
    <row r="3" spans="1:18" s="249" customFormat="1" ht="27.75" customHeight="1" thickTop="1">
      <c r="A3" s="250" t="s">
        <v>709</v>
      </c>
      <c r="B3" s="813" t="s">
        <v>731</v>
      </c>
      <c r="C3" s="815" t="s">
        <v>761</v>
      </c>
      <c r="D3" s="815" t="s">
        <v>762</v>
      </c>
      <c r="E3" s="819" t="s">
        <v>763</v>
      </c>
      <c r="F3" s="815" t="s">
        <v>764</v>
      </c>
      <c r="G3" s="815" t="s">
        <v>765</v>
      </c>
      <c r="H3" s="815" t="s">
        <v>766</v>
      </c>
      <c r="I3" s="815" t="s">
        <v>767</v>
      </c>
      <c r="J3" s="808" t="s">
        <v>737</v>
      </c>
      <c r="K3" s="248"/>
      <c r="L3" s="248"/>
      <c r="N3" s="251"/>
      <c r="O3" s="251"/>
      <c r="P3" s="251"/>
      <c r="Q3" s="252"/>
    </row>
    <row r="4" spans="1:18" s="249" customFormat="1" ht="42" customHeight="1">
      <c r="A4" s="253" t="s">
        <v>25</v>
      </c>
      <c r="B4" s="814"/>
      <c r="C4" s="816"/>
      <c r="D4" s="817"/>
      <c r="E4" s="820"/>
      <c r="F4" s="816"/>
      <c r="G4" s="817" t="s">
        <v>30</v>
      </c>
      <c r="H4" s="818"/>
      <c r="I4" s="818"/>
      <c r="J4" s="809"/>
      <c r="K4" s="248"/>
      <c r="L4" s="248"/>
    </row>
    <row r="5" spans="1:18" s="249" customFormat="1" ht="24" customHeight="1">
      <c r="A5" s="254" t="s">
        <v>105</v>
      </c>
      <c r="B5" s="255" t="s">
        <v>768</v>
      </c>
      <c r="C5" s="256"/>
      <c r="D5" s="256"/>
      <c r="E5" s="256"/>
      <c r="F5" s="256"/>
      <c r="G5" s="256"/>
      <c r="H5" s="256"/>
      <c r="I5" s="257"/>
      <c r="J5" s="258"/>
      <c r="K5" s="248"/>
      <c r="L5" s="248"/>
      <c r="N5" s="259"/>
      <c r="O5" s="259"/>
      <c r="P5" s="259"/>
      <c r="Q5" s="260"/>
    </row>
    <row r="6" spans="1:18" s="249" customFormat="1" ht="24" customHeight="1">
      <c r="A6" s="261" t="s">
        <v>85</v>
      </c>
      <c r="B6" s="262" t="s">
        <v>769</v>
      </c>
      <c r="C6" s="263">
        <v>412601645</v>
      </c>
      <c r="D6" s="263"/>
      <c r="E6" s="263"/>
      <c r="F6" s="263">
        <v>0</v>
      </c>
      <c r="G6" s="263">
        <v>0</v>
      </c>
      <c r="H6" s="263">
        <v>15000000</v>
      </c>
      <c r="I6" s="263">
        <v>220000000</v>
      </c>
      <c r="J6" s="264">
        <v>647601645</v>
      </c>
      <c r="K6" s="248"/>
      <c r="L6" s="248"/>
    </row>
    <row r="7" spans="1:18" s="259" customFormat="1" ht="21" customHeight="1">
      <c r="A7" s="265">
        <v>1</v>
      </c>
      <c r="B7" s="266" t="s">
        <v>740</v>
      </c>
      <c r="C7" s="267">
        <v>0</v>
      </c>
      <c r="D7" s="267">
        <v>0</v>
      </c>
      <c r="E7" s="267">
        <v>0</v>
      </c>
      <c r="F7" s="267">
        <v>0</v>
      </c>
      <c r="G7" s="267">
        <v>0</v>
      </c>
      <c r="H7" s="267">
        <v>150000000</v>
      </c>
      <c r="I7" s="267">
        <v>0</v>
      </c>
      <c r="J7" s="281">
        <v>150000000</v>
      </c>
    </row>
    <row r="8" spans="1:18" s="259" customFormat="1" ht="21" hidden="1" customHeight="1">
      <c r="A8" s="268">
        <v>2</v>
      </c>
      <c r="B8" s="187" t="s">
        <v>770</v>
      </c>
      <c r="C8" s="188">
        <v>0</v>
      </c>
      <c r="D8" s="188">
        <v>0</v>
      </c>
      <c r="E8" s="188">
        <v>0</v>
      </c>
      <c r="F8" s="188">
        <v>0</v>
      </c>
      <c r="G8" s="188">
        <v>0</v>
      </c>
      <c r="H8" s="188">
        <v>0</v>
      </c>
      <c r="I8" s="188">
        <v>0</v>
      </c>
      <c r="J8" s="271">
        <v>0</v>
      </c>
    </row>
    <row r="9" spans="1:18" s="270" customFormat="1" ht="21" hidden="1" customHeight="1">
      <c r="A9" s="269">
        <v>3</v>
      </c>
      <c r="B9" s="190" t="s">
        <v>771</v>
      </c>
      <c r="C9" s="188">
        <v>0</v>
      </c>
      <c r="D9" s="188">
        <v>0</v>
      </c>
      <c r="E9" s="188">
        <v>0</v>
      </c>
      <c r="F9" s="188">
        <v>0</v>
      </c>
      <c r="G9" s="188">
        <v>0</v>
      </c>
      <c r="H9" s="188">
        <v>0</v>
      </c>
      <c r="I9" s="188">
        <v>0</v>
      </c>
      <c r="J9" s="271">
        <v>0</v>
      </c>
      <c r="M9" s="259"/>
      <c r="R9" s="259"/>
    </row>
    <row r="10" spans="1:18" s="270" customFormat="1" ht="21" hidden="1" customHeight="1">
      <c r="A10" s="269"/>
      <c r="B10" s="190" t="s">
        <v>772</v>
      </c>
      <c r="C10" s="188">
        <v>0</v>
      </c>
      <c r="D10" s="188">
        <v>0</v>
      </c>
      <c r="E10" s="188">
        <v>0</v>
      </c>
      <c r="F10" s="188">
        <v>0</v>
      </c>
      <c r="G10" s="188">
        <v>0</v>
      </c>
      <c r="H10" s="188">
        <v>0</v>
      </c>
      <c r="I10" s="188">
        <v>0</v>
      </c>
      <c r="J10" s="271">
        <v>0</v>
      </c>
      <c r="M10" s="259"/>
      <c r="R10" s="259"/>
    </row>
    <row r="11" spans="1:18" s="270" customFormat="1" ht="21" customHeight="1">
      <c r="A11" s="269"/>
      <c r="B11" s="190" t="s">
        <v>773</v>
      </c>
      <c r="C11" s="188">
        <v>0</v>
      </c>
      <c r="D11" s="188">
        <v>0</v>
      </c>
      <c r="E11" s="188">
        <v>0</v>
      </c>
      <c r="F11" s="188">
        <v>0</v>
      </c>
      <c r="G11" s="188">
        <v>0</v>
      </c>
      <c r="H11" s="188">
        <v>15000000</v>
      </c>
      <c r="I11" s="188">
        <v>0</v>
      </c>
      <c r="J11" s="271">
        <v>15000000</v>
      </c>
      <c r="M11" s="259"/>
      <c r="R11" s="259"/>
    </row>
    <row r="12" spans="1:18" s="270" customFormat="1" ht="21" customHeight="1">
      <c r="A12" s="269"/>
      <c r="B12" s="272" t="s">
        <v>774</v>
      </c>
      <c r="C12" s="284">
        <v>0</v>
      </c>
      <c r="D12" s="284">
        <v>0</v>
      </c>
      <c r="E12" s="284">
        <v>0</v>
      </c>
      <c r="F12" s="284">
        <v>0</v>
      </c>
      <c r="G12" s="284">
        <v>0</v>
      </c>
      <c r="H12" s="284">
        <v>0</v>
      </c>
      <c r="I12" s="284">
        <v>0</v>
      </c>
      <c r="J12" s="745">
        <v>0</v>
      </c>
      <c r="M12" s="259"/>
      <c r="R12" s="259"/>
    </row>
    <row r="13" spans="1:18" s="249" customFormat="1" ht="24" customHeight="1">
      <c r="A13" s="273" t="s">
        <v>130</v>
      </c>
      <c r="B13" s="262" t="s">
        <v>775</v>
      </c>
      <c r="C13" s="263">
        <v>412601645</v>
      </c>
      <c r="D13" s="263">
        <v>0</v>
      </c>
      <c r="E13" s="263">
        <v>0</v>
      </c>
      <c r="F13" s="263">
        <v>0</v>
      </c>
      <c r="G13" s="263">
        <v>0</v>
      </c>
      <c r="H13" s="263">
        <v>150000000</v>
      </c>
      <c r="I13" s="263">
        <v>220000000</v>
      </c>
      <c r="J13" s="286">
        <v>782601645</v>
      </c>
      <c r="K13" s="248">
        <v>782601645</v>
      </c>
      <c r="L13" s="248">
        <v>0</v>
      </c>
    </row>
    <row r="14" spans="1:18" s="249" customFormat="1" ht="24" customHeight="1">
      <c r="A14" s="275" t="s">
        <v>106</v>
      </c>
      <c r="B14" s="255" t="s">
        <v>745</v>
      </c>
      <c r="C14" s="276"/>
      <c r="D14" s="276"/>
      <c r="E14" s="276"/>
      <c r="F14" s="276"/>
      <c r="G14" s="276"/>
      <c r="H14" s="277"/>
      <c r="I14" s="278"/>
      <c r="J14" s="279"/>
      <c r="K14" s="248">
        <v>0</v>
      </c>
      <c r="L14" s="248">
        <v>0</v>
      </c>
    </row>
    <row r="15" spans="1:18" s="249" customFormat="1" ht="24" customHeight="1">
      <c r="A15" s="273" t="s">
        <v>85</v>
      </c>
      <c r="B15" s="262" t="s">
        <v>769</v>
      </c>
      <c r="C15" s="280">
        <v>412601645</v>
      </c>
      <c r="D15" s="280"/>
      <c r="E15" s="280"/>
      <c r="F15" s="280">
        <v>0</v>
      </c>
      <c r="G15" s="280">
        <v>0</v>
      </c>
      <c r="H15" s="280">
        <v>15000000</v>
      </c>
      <c r="I15" s="280">
        <v>90602154</v>
      </c>
      <c r="J15" s="274">
        <v>518203799</v>
      </c>
      <c r="K15" s="248">
        <v>518203799</v>
      </c>
      <c r="L15" s="248">
        <v>0</v>
      </c>
    </row>
    <row r="16" spans="1:18" s="249" customFormat="1" ht="21" customHeight="1">
      <c r="A16" s="268">
        <v>1</v>
      </c>
      <c r="B16" s="266" t="s">
        <v>746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  <c r="I16" s="188">
        <v>41099331</v>
      </c>
      <c r="J16" s="271">
        <v>41099331</v>
      </c>
      <c r="K16" s="248">
        <v>41099331</v>
      </c>
      <c r="L16" s="248">
        <v>0</v>
      </c>
      <c r="M16" s="282"/>
      <c r="N16" s="282"/>
      <c r="O16" s="282"/>
    </row>
    <row r="17" spans="1:13" s="249" customFormat="1" ht="21" customHeight="1">
      <c r="A17" s="268">
        <v>2</v>
      </c>
      <c r="B17" s="187" t="s">
        <v>776</v>
      </c>
      <c r="C17" s="188">
        <v>0</v>
      </c>
      <c r="D17" s="188">
        <v>0</v>
      </c>
      <c r="E17" s="188">
        <v>0</v>
      </c>
      <c r="F17" s="188">
        <v>0</v>
      </c>
      <c r="G17" s="188">
        <v>0</v>
      </c>
      <c r="H17" s="188">
        <v>0</v>
      </c>
      <c r="I17" s="188">
        <v>0</v>
      </c>
      <c r="J17" s="271">
        <v>0</v>
      </c>
      <c r="K17" s="248">
        <v>0</v>
      </c>
      <c r="L17" s="248">
        <v>0</v>
      </c>
    </row>
    <row r="18" spans="1:13" s="249" customFormat="1" ht="21" customHeight="1">
      <c r="A18" s="268">
        <v>3</v>
      </c>
      <c r="B18" s="283" t="s">
        <v>773</v>
      </c>
      <c r="C18" s="188">
        <v>0</v>
      </c>
      <c r="D18" s="188">
        <v>0</v>
      </c>
      <c r="E18" s="188">
        <v>0</v>
      </c>
      <c r="F18" s="188">
        <v>0</v>
      </c>
      <c r="G18" s="188">
        <v>0</v>
      </c>
      <c r="H18" s="188">
        <v>15000000</v>
      </c>
      <c r="I18" s="188">
        <v>0</v>
      </c>
      <c r="J18" s="271">
        <v>15000000</v>
      </c>
      <c r="K18" s="248">
        <v>15000000</v>
      </c>
      <c r="L18" s="248">
        <v>0</v>
      </c>
    </row>
    <row r="19" spans="1:13" s="249" customFormat="1" ht="24" customHeight="1">
      <c r="A19" s="273" t="s">
        <v>130</v>
      </c>
      <c r="B19" s="199" t="s">
        <v>775</v>
      </c>
      <c r="C19" s="285">
        <v>412601645</v>
      </c>
      <c r="D19" s="285"/>
      <c r="E19" s="285"/>
      <c r="F19" s="285">
        <v>0</v>
      </c>
      <c r="G19" s="285">
        <v>0</v>
      </c>
      <c r="H19" s="285">
        <v>0</v>
      </c>
      <c r="I19" s="285">
        <v>131701485</v>
      </c>
      <c r="J19" s="286">
        <v>544303130</v>
      </c>
      <c r="K19" s="248">
        <v>544303130</v>
      </c>
      <c r="L19" s="248">
        <v>0</v>
      </c>
      <c r="M19" s="259"/>
    </row>
    <row r="20" spans="1:13" s="249" customFormat="1" ht="24" customHeight="1">
      <c r="A20" s="287"/>
      <c r="B20" s="255" t="s">
        <v>777</v>
      </c>
      <c r="C20" s="285"/>
      <c r="D20" s="285"/>
      <c r="E20" s="285"/>
      <c r="F20" s="285"/>
      <c r="G20" s="285"/>
      <c r="H20" s="288"/>
      <c r="I20" s="288"/>
      <c r="J20" s="274"/>
      <c r="K20" s="248">
        <v>0</v>
      </c>
      <c r="L20" s="248">
        <v>0</v>
      </c>
      <c r="M20" s="259"/>
    </row>
    <row r="21" spans="1:13" s="249" customFormat="1" ht="21" customHeight="1">
      <c r="A21" s="268">
        <v>1</v>
      </c>
      <c r="B21" s="266" t="s">
        <v>751</v>
      </c>
      <c r="C21" s="188">
        <v>0</v>
      </c>
      <c r="D21" s="188">
        <v>0</v>
      </c>
      <c r="E21" s="188">
        <v>0</v>
      </c>
      <c r="F21" s="188">
        <v>0</v>
      </c>
      <c r="G21" s="188">
        <v>0</v>
      </c>
      <c r="H21" s="188">
        <v>0</v>
      </c>
      <c r="I21" s="188">
        <v>129397846</v>
      </c>
      <c r="J21" s="271">
        <v>129397846</v>
      </c>
      <c r="K21" s="248">
        <v>129397846</v>
      </c>
      <c r="L21" s="248">
        <v>0</v>
      </c>
      <c r="M21" s="259"/>
    </row>
    <row r="22" spans="1:13" s="249" customFormat="1" ht="21" customHeight="1">
      <c r="A22" s="268">
        <v>2</v>
      </c>
      <c r="B22" s="187" t="s">
        <v>752</v>
      </c>
      <c r="C22" s="188">
        <v>0</v>
      </c>
      <c r="D22" s="188">
        <v>0</v>
      </c>
      <c r="E22" s="188">
        <v>0</v>
      </c>
      <c r="F22" s="188">
        <v>0</v>
      </c>
      <c r="G22" s="188">
        <v>0</v>
      </c>
      <c r="H22" s="188">
        <v>150000000</v>
      </c>
      <c r="I22" s="188">
        <v>88298515</v>
      </c>
      <c r="J22" s="271">
        <v>238298515</v>
      </c>
      <c r="K22" s="248">
        <v>238298515</v>
      </c>
      <c r="L22" s="248">
        <v>0</v>
      </c>
      <c r="M22" s="259"/>
    </row>
    <row r="23" spans="1:13" s="249" customFormat="1" ht="21" customHeight="1" thickBot="1">
      <c r="A23" s="289" t="s">
        <v>10</v>
      </c>
      <c r="B23" s="290"/>
      <c r="C23" s="291"/>
      <c r="D23" s="291"/>
      <c r="E23" s="291"/>
      <c r="F23" s="291"/>
      <c r="G23" s="291"/>
      <c r="H23" s="292"/>
      <c r="I23" s="293"/>
      <c r="J23" s="294"/>
      <c r="K23" s="248"/>
      <c r="L23" s="248"/>
    </row>
    <row r="24" spans="1:13" ht="11.25" customHeight="1" thickTop="1"/>
    <row r="25" spans="1:13" s="249" customFormat="1" ht="21" customHeight="1">
      <c r="A25" s="297"/>
      <c r="B25" s="298" t="s">
        <v>778</v>
      </c>
      <c r="C25" s="299"/>
      <c r="D25" s="299"/>
      <c r="E25" s="810" t="s">
        <v>779</v>
      </c>
      <c r="F25" s="810"/>
      <c r="G25" s="811" t="s">
        <v>590</v>
      </c>
      <c r="H25" s="811"/>
      <c r="I25" s="301"/>
      <c r="J25" s="301"/>
      <c r="K25" s="282"/>
    </row>
    <row r="26" spans="1:13" s="306" customFormat="1" ht="21" customHeight="1">
      <c r="A26" s="302"/>
      <c r="B26" s="303" t="s">
        <v>780</v>
      </c>
      <c r="C26" s="803"/>
      <c r="D26" s="803"/>
      <c r="E26" s="804">
        <v>904290360</v>
      </c>
      <c r="F26" s="804"/>
      <c r="G26" s="804">
        <v>3689541673</v>
      </c>
      <c r="H26" s="804"/>
      <c r="I26" s="304"/>
      <c r="J26" s="304"/>
      <c r="K26" s="305"/>
    </row>
    <row r="27" spans="1:13" s="310" customFormat="1" ht="21" customHeight="1">
      <c r="A27" s="307"/>
      <c r="B27" s="308" t="s">
        <v>781</v>
      </c>
      <c r="C27" s="806"/>
      <c r="D27" s="806"/>
      <c r="E27" s="805">
        <v>270334680</v>
      </c>
      <c r="F27" s="805"/>
      <c r="G27" s="805"/>
      <c r="H27" s="805"/>
      <c r="I27" s="309"/>
      <c r="J27" s="309"/>
      <c r="K27" s="824"/>
      <c r="L27" s="824"/>
    </row>
    <row r="28" spans="1:13" s="310" customFormat="1" ht="21" customHeight="1">
      <c r="A28" s="307"/>
      <c r="B28" s="311" t="s">
        <v>782</v>
      </c>
      <c r="C28" s="806"/>
      <c r="D28" s="806"/>
      <c r="E28" s="805">
        <v>270334680</v>
      </c>
      <c r="F28" s="805"/>
      <c r="G28" s="805">
        <v>3689541673</v>
      </c>
      <c r="H28" s="805"/>
      <c r="I28" s="309"/>
      <c r="J28" s="309"/>
    </row>
    <row r="29" spans="1:13" s="317" customFormat="1" ht="21.75" customHeight="1">
      <c r="A29" s="312"/>
      <c r="B29" s="313" t="s">
        <v>783</v>
      </c>
      <c r="C29" s="299"/>
      <c r="D29" s="299"/>
      <c r="E29" s="807"/>
      <c r="F29" s="807"/>
      <c r="G29" s="315"/>
      <c r="H29" s="807"/>
      <c r="I29" s="807"/>
      <c r="J29" s="316"/>
    </row>
    <row r="30" spans="1:13" s="317" customFormat="1" ht="21" hidden="1" customHeight="1">
      <c r="A30" s="318"/>
      <c r="B30" s="313"/>
      <c r="C30" s="299"/>
      <c r="D30" s="299"/>
      <c r="E30" s="821"/>
      <c r="F30" s="821"/>
      <c r="G30" s="821"/>
      <c r="H30" s="821"/>
      <c r="I30" s="319"/>
      <c r="J30" s="316"/>
    </row>
    <row r="31" spans="1:13" s="317" customFormat="1" ht="21" customHeight="1">
      <c r="A31" s="318"/>
      <c r="B31" s="313" t="s">
        <v>784</v>
      </c>
      <c r="C31" s="299"/>
      <c r="D31" s="299"/>
      <c r="E31" s="802">
        <v>1415444196</v>
      </c>
      <c r="F31" s="802"/>
      <c r="G31" s="802">
        <v>997184406</v>
      </c>
      <c r="H31" s="802"/>
      <c r="I31" s="319"/>
      <c r="J31" s="316"/>
    </row>
    <row r="32" spans="1:13" s="317" customFormat="1" ht="21" customHeight="1">
      <c r="A32" s="318"/>
      <c r="B32" s="313" t="s">
        <v>785</v>
      </c>
      <c r="C32" s="299"/>
      <c r="D32" s="299"/>
      <c r="E32" s="802">
        <v>1071106364</v>
      </c>
      <c r="F32" s="802"/>
      <c r="G32" s="802">
        <v>1071106364</v>
      </c>
      <c r="H32" s="802"/>
      <c r="I32" s="319"/>
      <c r="J32" s="316"/>
    </row>
    <row r="33" spans="1:10" s="317" customFormat="1" ht="21" customHeight="1">
      <c r="A33" s="318"/>
      <c r="B33" s="320" t="s">
        <v>786</v>
      </c>
      <c r="C33" s="299"/>
      <c r="D33" s="299"/>
      <c r="E33" s="802">
        <v>444949545</v>
      </c>
      <c r="F33" s="802"/>
      <c r="G33" s="802">
        <v>444949545</v>
      </c>
      <c r="H33" s="802"/>
      <c r="I33" s="319"/>
      <c r="J33" s="316"/>
    </row>
    <row r="34" spans="1:10" s="317" customFormat="1" ht="21" customHeight="1">
      <c r="A34" s="318"/>
      <c r="B34" s="320" t="s">
        <v>787</v>
      </c>
      <c r="C34" s="299"/>
      <c r="D34" s="299"/>
      <c r="E34" s="802">
        <v>590008338</v>
      </c>
      <c r="F34" s="802"/>
      <c r="G34" s="802">
        <v>590008338</v>
      </c>
      <c r="H34" s="802"/>
      <c r="I34" s="319"/>
      <c r="J34" s="316"/>
    </row>
    <row r="35" spans="1:10" s="310" customFormat="1" ht="21" customHeight="1">
      <c r="A35" s="307"/>
      <c r="B35" s="311" t="s">
        <v>788</v>
      </c>
      <c r="C35" s="806"/>
      <c r="D35" s="806"/>
      <c r="E35" s="805">
        <v>363621000</v>
      </c>
      <c r="F35" s="805"/>
      <c r="G35" s="805">
        <v>0</v>
      </c>
      <c r="H35" s="805"/>
      <c r="I35" s="321"/>
      <c r="J35" s="309"/>
    </row>
    <row r="36" spans="1:10" s="317" customFormat="1" ht="21" customHeight="1">
      <c r="A36" s="312"/>
      <c r="B36" s="299" t="s">
        <v>789</v>
      </c>
      <c r="C36" s="822"/>
      <c r="D36" s="822"/>
      <c r="E36" s="822"/>
      <c r="F36" s="822"/>
      <c r="G36" s="322"/>
      <c r="H36" s="323"/>
      <c r="I36" s="324"/>
      <c r="J36" s="316"/>
    </row>
    <row r="37" spans="1:10" s="317" customFormat="1" ht="21" customHeight="1">
      <c r="A37" s="312"/>
      <c r="B37" s="320" t="s">
        <v>886</v>
      </c>
      <c r="C37" s="314"/>
      <c r="D37" s="314"/>
      <c r="E37" s="821">
        <v>363621000</v>
      </c>
      <c r="F37" s="821"/>
      <c r="G37" s="821">
        <v>0</v>
      </c>
      <c r="H37" s="821"/>
      <c r="I37" s="324"/>
      <c r="J37" s="316"/>
    </row>
    <row r="38" spans="1:10" s="317" customFormat="1" ht="21" customHeight="1">
      <c r="A38" s="312"/>
      <c r="B38" s="320"/>
      <c r="C38" s="314"/>
      <c r="D38" s="314"/>
      <c r="E38" s="802"/>
      <c r="F38" s="802"/>
      <c r="G38" s="806"/>
      <c r="H38" s="806"/>
      <c r="I38" s="324"/>
      <c r="J38" s="316"/>
    </row>
    <row r="39" spans="1:10" s="317" customFormat="1" ht="3.75" customHeight="1">
      <c r="A39" s="312"/>
      <c r="B39" s="313"/>
      <c r="C39" s="314"/>
      <c r="D39" s="314"/>
      <c r="E39" s="802"/>
      <c r="F39" s="802"/>
      <c r="G39" s="806"/>
      <c r="H39" s="806"/>
      <c r="I39" s="324"/>
      <c r="J39" s="316"/>
    </row>
    <row r="40" spans="1:10" s="317" customFormat="1" ht="0.75" hidden="1" customHeight="1">
      <c r="A40" s="312"/>
      <c r="B40" s="313"/>
      <c r="C40" s="314"/>
      <c r="D40" s="314"/>
      <c r="E40" s="802"/>
      <c r="F40" s="802"/>
      <c r="G40" s="806"/>
      <c r="H40" s="806"/>
      <c r="I40" s="324"/>
      <c r="J40" s="316"/>
    </row>
    <row r="41" spans="1:10" ht="24.75" customHeight="1">
      <c r="B41" s="823" t="s">
        <v>790</v>
      </c>
      <c r="C41" s="823"/>
      <c r="D41" s="823"/>
      <c r="E41" s="823"/>
      <c r="F41" s="823"/>
      <c r="G41" s="823"/>
    </row>
    <row r="42" spans="1:10" ht="19.5" customHeight="1">
      <c r="B42" s="313" t="s">
        <v>791</v>
      </c>
    </row>
  </sheetData>
  <mergeCells count="48">
    <mergeCell ref="K27:L27"/>
    <mergeCell ref="G40:H40"/>
    <mergeCell ref="G35:H35"/>
    <mergeCell ref="G37:H37"/>
    <mergeCell ref="G38:H38"/>
    <mergeCell ref="H29:I29"/>
    <mergeCell ref="G32:H32"/>
    <mergeCell ref="G34:H34"/>
    <mergeCell ref="B41:G41"/>
    <mergeCell ref="E37:F37"/>
    <mergeCell ref="E38:F38"/>
    <mergeCell ref="E39:F39"/>
    <mergeCell ref="E40:F40"/>
    <mergeCell ref="C35:D35"/>
    <mergeCell ref="E35:F35"/>
    <mergeCell ref="C36:D36"/>
    <mergeCell ref="E36:F36"/>
    <mergeCell ref="G39:H39"/>
    <mergeCell ref="A2:I2"/>
    <mergeCell ref="B3:B4"/>
    <mergeCell ref="C3:C4"/>
    <mergeCell ref="F3:F4"/>
    <mergeCell ref="G3:G4"/>
    <mergeCell ref="H3:H4"/>
    <mergeCell ref="I3:I4"/>
    <mergeCell ref="D3:D4"/>
    <mergeCell ref="E3:E4"/>
    <mergeCell ref="J3:J4"/>
    <mergeCell ref="G27:H27"/>
    <mergeCell ref="E25:F25"/>
    <mergeCell ref="G25:H25"/>
    <mergeCell ref="E27:F27"/>
    <mergeCell ref="E34:F34"/>
    <mergeCell ref="C26:D26"/>
    <mergeCell ref="E26:F26"/>
    <mergeCell ref="G26:H26"/>
    <mergeCell ref="G28:H28"/>
    <mergeCell ref="C27:D27"/>
    <mergeCell ref="C28:D28"/>
    <mergeCell ref="E28:F28"/>
    <mergeCell ref="E33:F33"/>
    <mergeCell ref="E29:F29"/>
    <mergeCell ref="E30:F30"/>
    <mergeCell ref="G33:H33"/>
    <mergeCell ref="G30:H30"/>
    <mergeCell ref="E31:F31"/>
    <mergeCell ref="G31:H31"/>
    <mergeCell ref="E32:F32"/>
  </mergeCells>
  <phoneticPr fontId="17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33"/>
  </sheetPr>
  <dimension ref="A1:N71"/>
  <sheetViews>
    <sheetView workbookViewId="0"/>
  </sheetViews>
  <sheetFormatPr defaultRowHeight="15.75"/>
  <cols>
    <col min="1" max="1" width="21.375" style="247" customWidth="1"/>
    <col min="2" max="2" width="12.625" style="247" customWidth="1"/>
    <col min="3" max="3" width="9.5" style="247" customWidth="1"/>
    <col min="4" max="4" width="11.5" style="295" customWidth="1"/>
    <col min="5" max="5" width="14.125" style="247" customWidth="1"/>
    <col min="6" max="6" width="5.5" style="247" customWidth="1"/>
    <col min="7" max="7" width="6.5" style="247" customWidth="1"/>
    <col min="8" max="8" width="14.125" style="247" customWidth="1"/>
    <col min="9" max="9" width="11.75" style="295" bestFit="1" customWidth="1"/>
    <col min="10" max="10" width="7.625" style="295" hidden="1" customWidth="1"/>
    <col min="11" max="11" width="12.375" style="247" customWidth="1"/>
    <col min="12" max="12" width="5.5" style="330" customWidth="1"/>
    <col min="13" max="13" width="16.75" style="353" customWidth="1"/>
    <col min="14" max="14" width="7" style="353" customWidth="1"/>
    <col min="15" max="15" width="11.75" style="353" bestFit="1" customWidth="1"/>
    <col min="16" max="16384" width="9" style="353"/>
  </cols>
  <sheetData>
    <row r="1" spans="1:14" s="326" customFormat="1" ht="9.75" customHeight="1">
      <c r="A1" s="241"/>
      <c r="B1" s="240"/>
      <c r="C1" s="240"/>
      <c r="D1" s="242"/>
      <c r="E1" s="240"/>
      <c r="F1" s="240"/>
      <c r="G1" s="240"/>
      <c r="H1" s="240"/>
      <c r="I1" s="242"/>
      <c r="J1" s="242"/>
      <c r="K1" s="240"/>
      <c r="L1" s="325"/>
    </row>
    <row r="2" spans="1:14" s="247" customFormat="1" ht="31.5" customHeight="1">
      <c r="A2" s="327" t="s">
        <v>792</v>
      </c>
      <c r="B2" s="328"/>
      <c r="C2" s="328"/>
      <c r="D2" s="329"/>
      <c r="E2" s="328"/>
      <c r="F2" s="328"/>
      <c r="G2" s="328"/>
      <c r="H2" s="328"/>
      <c r="I2" s="328"/>
      <c r="J2" s="328"/>
      <c r="L2" s="330"/>
    </row>
    <row r="3" spans="1:14" s="247" customFormat="1" ht="30" customHeight="1">
      <c r="A3" s="331" t="s">
        <v>793</v>
      </c>
      <c r="B3" s="332"/>
      <c r="C3" s="332"/>
      <c r="D3" s="333"/>
      <c r="E3" s="332"/>
      <c r="F3" s="332"/>
      <c r="G3" s="332"/>
      <c r="H3" s="332"/>
      <c r="I3" s="332"/>
      <c r="J3" s="332"/>
      <c r="K3" s="249"/>
      <c r="L3" s="330"/>
    </row>
    <row r="4" spans="1:14" s="247" customFormat="1" ht="31.5" customHeight="1" thickBot="1">
      <c r="A4" s="328"/>
      <c r="B4" s="328"/>
      <c r="C4" s="328"/>
      <c r="D4" s="329"/>
      <c r="E4" s="328"/>
      <c r="F4" s="328"/>
      <c r="G4" s="328"/>
      <c r="H4" s="328"/>
      <c r="I4" s="328"/>
      <c r="J4" s="328"/>
      <c r="L4" s="330"/>
    </row>
    <row r="5" spans="1:14" s="247" customFormat="1" ht="27.75" customHeight="1" thickTop="1">
      <c r="A5" s="813"/>
      <c r="B5" s="815" t="s">
        <v>794</v>
      </c>
      <c r="C5" s="815" t="s">
        <v>795</v>
      </c>
      <c r="D5" s="815" t="s">
        <v>796</v>
      </c>
      <c r="E5" s="815" t="s">
        <v>797</v>
      </c>
      <c r="F5" s="815" t="s">
        <v>798</v>
      </c>
      <c r="G5" s="815" t="s">
        <v>799</v>
      </c>
      <c r="H5" s="815" t="s">
        <v>800</v>
      </c>
      <c r="I5" s="815" t="s">
        <v>801</v>
      </c>
      <c r="J5" s="815" t="s">
        <v>802</v>
      </c>
      <c r="K5" s="808" t="s">
        <v>737</v>
      </c>
      <c r="L5" s="248"/>
    </row>
    <row r="6" spans="1:14" s="247" customFormat="1" ht="27.75" customHeight="1">
      <c r="A6" s="814"/>
      <c r="B6" s="817"/>
      <c r="C6" s="817"/>
      <c r="D6" s="830"/>
      <c r="E6" s="817"/>
      <c r="F6" s="817"/>
      <c r="G6" s="817"/>
      <c r="H6" s="817"/>
      <c r="I6" s="817"/>
      <c r="J6" s="817"/>
      <c r="K6" s="809"/>
      <c r="L6" s="248"/>
    </row>
    <row r="7" spans="1:14" s="247" customFormat="1" ht="24" customHeight="1">
      <c r="A7" s="334" t="s">
        <v>803</v>
      </c>
      <c r="B7" s="335">
        <v>91000000000</v>
      </c>
      <c r="C7" s="335">
        <v>0</v>
      </c>
      <c r="D7" s="336"/>
      <c r="E7" s="335">
        <v>110498848429</v>
      </c>
      <c r="F7" s="335">
        <v>0</v>
      </c>
      <c r="G7" s="335">
        <v>0</v>
      </c>
      <c r="H7" s="335">
        <v>5279878485</v>
      </c>
      <c r="I7" s="335">
        <v>18221820256</v>
      </c>
      <c r="J7" s="335">
        <v>0</v>
      </c>
      <c r="K7" s="337">
        <v>225000547170</v>
      </c>
      <c r="L7" s="248"/>
      <c r="M7" s="247">
        <v>225000547170</v>
      </c>
      <c r="N7" s="247">
        <v>0</v>
      </c>
    </row>
    <row r="8" spans="1:14" s="301" customFormat="1" ht="21" customHeight="1">
      <c r="A8" s="187" t="s">
        <v>804</v>
      </c>
      <c r="B8" s="338">
        <v>45497380000</v>
      </c>
      <c r="C8" s="338"/>
      <c r="D8" s="339"/>
      <c r="E8" s="338"/>
      <c r="F8" s="338"/>
      <c r="G8" s="338"/>
      <c r="H8" s="338"/>
      <c r="I8" s="339"/>
      <c r="J8" s="339"/>
      <c r="K8" s="340">
        <v>45497380000</v>
      </c>
      <c r="L8" s="282"/>
      <c r="M8" s="247">
        <v>45497380000</v>
      </c>
    </row>
    <row r="9" spans="1:14" s="301" customFormat="1" ht="21" customHeight="1">
      <c r="A9" s="187" t="s">
        <v>805</v>
      </c>
      <c r="B9" s="338"/>
      <c r="C9" s="338"/>
      <c r="D9" s="339"/>
      <c r="E9" s="339">
        <v>941245094</v>
      </c>
      <c r="F9" s="338"/>
      <c r="G9" s="338"/>
      <c r="H9" s="339">
        <v>941245094</v>
      </c>
      <c r="I9" s="339"/>
      <c r="J9" s="339"/>
      <c r="K9" s="341">
        <v>1882490188</v>
      </c>
      <c r="L9" s="282"/>
      <c r="M9" s="247">
        <v>1882490188</v>
      </c>
    </row>
    <row r="10" spans="1:14" s="343" customFormat="1" ht="21" customHeight="1">
      <c r="A10" s="187" t="s">
        <v>806</v>
      </c>
      <c r="B10" s="339"/>
      <c r="C10" s="339"/>
      <c r="D10" s="339"/>
      <c r="E10" s="339">
        <v>7480412563</v>
      </c>
      <c r="F10" s="339"/>
      <c r="G10" s="339"/>
      <c r="H10" s="339"/>
      <c r="I10" s="339"/>
      <c r="J10" s="339"/>
      <c r="K10" s="341">
        <v>7480412563</v>
      </c>
      <c r="L10" s="342"/>
      <c r="M10" s="247">
        <v>7480412563</v>
      </c>
    </row>
    <row r="11" spans="1:14" s="343" customFormat="1" ht="21" customHeight="1">
      <c r="A11" s="187" t="s">
        <v>807</v>
      </c>
      <c r="B11" s="339"/>
      <c r="C11" s="339"/>
      <c r="D11" s="339"/>
      <c r="E11" s="339">
        <v>45497380000</v>
      </c>
      <c r="F11" s="339"/>
      <c r="G11" s="339"/>
      <c r="H11" s="339"/>
      <c r="I11" s="339"/>
      <c r="J11" s="339"/>
      <c r="K11" s="341">
        <v>45497380000</v>
      </c>
      <c r="L11" s="342"/>
      <c r="M11" s="247">
        <v>45497380000</v>
      </c>
    </row>
    <row r="12" spans="1:14" s="343" customFormat="1" ht="21" customHeight="1">
      <c r="A12" s="187" t="s">
        <v>808</v>
      </c>
      <c r="B12" s="339"/>
      <c r="C12" s="344"/>
      <c r="D12" s="339"/>
      <c r="E12" s="339"/>
      <c r="F12" s="339"/>
      <c r="G12" s="339"/>
      <c r="H12" s="339"/>
      <c r="I12" s="339"/>
      <c r="J12" s="339"/>
      <c r="K12" s="340">
        <v>0</v>
      </c>
      <c r="L12" s="342"/>
      <c r="M12" s="247">
        <v>0</v>
      </c>
    </row>
    <row r="13" spans="1:14" s="343" customFormat="1" ht="21" customHeight="1">
      <c r="A13" s="187" t="s">
        <v>809</v>
      </c>
      <c r="B13" s="339"/>
      <c r="C13" s="344">
        <v>46818182</v>
      </c>
      <c r="D13" s="339"/>
      <c r="E13" s="339"/>
      <c r="F13" s="339"/>
      <c r="G13" s="339"/>
      <c r="H13" s="339"/>
      <c r="I13" s="339">
        <v>7480412563</v>
      </c>
      <c r="J13" s="339"/>
      <c r="K13" s="341">
        <v>7527230745</v>
      </c>
      <c r="L13" s="342"/>
      <c r="M13" s="247">
        <v>7527230745</v>
      </c>
    </row>
    <row r="14" spans="1:14" s="249" customFormat="1" ht="24" customHeight="1">
      <c r="A14" s="334" t="s">
        <v>810</v>
      </c>
      <c r="B14" s="345">
        <v>136497380000</v>
      </c>
      <c r="C14" s="345">
        <v>-46818182</v>
      </c>
      <c r="D14" s="345"/>
      <c r="E14" s="345">
        <v>73423126086</v>
      </c>
      <c r="F14" s="345">
        <v>0</v>
      </c>
      <c r="G14" s="345">
        <v>0</v>
      </c>
      <c r="H14" s="345">
        <v>6221123579</v>
      </c>
      <c r="I14" s="345">
        <v>10741407693</v>
      </c>
      <c r="J14" s="335">
        <v>0</v>
      </c>
      <c r="K14" s="346">
        <v>226836219176</v>
      </c>
      <c r="L14" s="347"/>
      <c r="M14" s="247">
        <v>226836219176</v>
      </c>
      <c r="N14" s="247">
        <v>0</v>
      </c>
    </row>
    <row r="15" spans="1:14" s="249" customFormat="1" ht="24" customHeight="1">
      <c r="A15" s="187" t="s">
        <v>811</v>
      </c>
      <c r="B15" s="338"/>
      <c r="C15" s="338"/>
      <c r="D15" s="339"/>
      <c r="E15" s="338"/>
      <c r="F15" s="338"/>
      <c r="G15" s="338"/>
      <c r="H15" s="338"/>
      <c r="I15" s="339"/>
      <c r="J15" s="339"/>
      <c r="K15" s="340">
        <v>0</v>
      </c>
      <c r="L15" s="347"/>
      <c r="M15" s="247">
        <v>0</v>
      </c>
    </row>
    <row r="16" spans="1:14" s="249" customFormat="1" ht="24" customHeight="1">
      <c r="A16" s="187" t="s">
        <v>812</v>
      </c>
      <c r="B16" s="338"/>
      <c r="C16" s="338"/>
      <c r="D16" s="339">
        <v>9342690139</v>
      </c>
      <c r="E16" s="339"/>
      <c r="F16" s="339"/>
      <c r="G16" s="339"/>
      <c r="H16" s="339"/>
      <c r="I16" s="339"/>
      <c r="J16" s="339"/>
      <c r="K16" s="341">
        <v>9342690139</v>
      </c>
      <c r="L16" s="347"/>
      <c r="M16" s="247">
        <v>12222838510</v>
      </c>
    </row>
    <row r="17" spans="1:14" s="247" customFormat="1" ht="21" customHeight="1">
      <c r="A17" s="190" t="s">
        <v>806</v>
      </c>
      <c r="B17" s="339"/>
      <c r="C17" s="344"/>
      <c r="D17" s="339"/>
      <c r="E17" s="339"/>
      <c r="F17" s="339"/>
      <c r="G17" s="339"/>
      <c r="H17" s="339"/>
      <c r="I17" s="339"/>
      <c r="J17" s="339"/>
      <c r="K17" s="340">
        <v>0</v>
      </c>
      <c r="L17" s="248"/>
      <c r="M17" s="247">
        <v>0</v>
      </c>
    </row>
    <row r="18" spans="1:14" s="247" customFormat="1" ht="21" customHeight="1">
      <c r="A18" s="190" t="s">
        <v>813</v>
      </c>
      <c r="B18" s="339"/>
      <c r="C18" s="339"/>
      <c r="D18" s="339"/>
      <c r="E18" s="339"/>
      <c r="F18" s="339"/>
      <c r="G18" s="339"/>
      <c r="H18" s="339"/>
      <c r="I18" s="339"/>
      <c r="J18" s="339"/>
      <c r="K18" s="340">
        <v>0</v>
      </c>
      <c r="L18" s="248"/>
      <c r="M18" s="247">
        <v>0</v>
      </c>
    </row>
    <row r="19" spans="1:14" s="247" customFormat="1" ht="21" customHeight="1">
      <c r="A19" s="190" t="s">
        <v>814</v>
      </c>
      <c r="B19" s="339"/>
      <c r="C19" s="339"/>
      <c r="D19" s="339"/>
      <c r="E19" s="339"/>
      <c r="F19" s="339"/>
      <c r="G19" s="339"/>
      <c r="H19" s="339"/>
      <c r="I19" s="339"/>
      <c r="J19" s="339"/>
      <c r="K19" s="340">
        <v>0</v>
      </c>
      <c r="L19" s="248"/>
      <c r="M19" s="247">
        <v>0</v>
      </c>
    </row>
    <row r="20" spans="1:14" s="247" customFormat="1" ht="24" customHeight="1">
      <c r="A20" s="190" t="s">
        <v>809</v>
      </c>
      <c r="B20" s="339"/>
      <c r="C20" s="344"/>
      <c r="D20" s="339"/>
      <c r="E20" s="339"/>
      <c r="F20" s="339"/>
      <c r="G20" s="339"/>
      <c r="H20" s="339"/>
      <c r="I20" s="339"/>
      <c r="J20" s="339"/>
      <c r="K20" s="340">
        <v>0</v>
      </c>
      <c r="L20" s="248"/>
      <c r="M20" s="247">
        <v>0</v>
      </c>
    </row>
    <row r="21" spans="1:14" s="349" customFormat="1" ht="24" customHeight="1">
      <c r="A21" s="334" t="s">
        <v>815</v>
      </c>
      <c r="B21" s="345">
        <v>136497380000</v>
      </c>
      <c r="C21" s="345">
        <v>-46818182</v>
      </c>
      <c r="D21" s="348">
        <v>9342690139</v>
      </c>
      <c r="E21" s="345">
        <v>73423126086</v>
      </c>
      <c r="F21" s="345">
        <v>0</v>
      </c>
      <c r="G21" s="345">
        <v>0</v>
      </c>
      <c r="H21" s="345">
        <v>6221123579</v>
      </c>
      <c r="I21" s="345">
        <v>10741407693</v>
      </c>
      <c r="J21" s="345">
        <v>0</v>
      </c>
      <c r="K21" s="346">
        <v>236178909315</v>
      </c>
      <c r="L21" s="259"/>
      <c r="M21" s="247">
        <v>239059057686</v>
      </c>
      <c r="N21" s="247">
        <v>2880148371</v>
      </c>
    </row>
    <row r="22" spans="1:14" s="247" customFormat="1" ht="21" customHeight="1" thickBot="1">
      <c r="A22" s="290"/>
      <c r="B22" s="291"/>
      <c r="C22" s="291"/>
      <c r="D22" s="350"/>
      <c r="E22" s="291"/>
      <c r="F22" s="291"/>
      <c r="G22" s="291"/>
      <c r="H22" s="291"/>
      <c r="I22" s="351"/>
      <c r="J22" s="351"/>
      <c r="K22" s="294"/>
      <c r="L22" s="248"/>
    </row>
    <row r="23" spans="1:14" ht="16.5" thickTop="1">
      <c r="M23" s="352"/>
    </row>
    <row r="24" spans="1:14" s="247" customFormat="1" ht="20.25" customHeight="1">
      <c r="A24" s="331" t="s">
        <v>816</v>
      </c>
      <c r="B24" s="332"/>
      <c r="C24" s="332"/>
      <c r="D24" s="333"/>
      <c r="E24" s="826" t="s">
        <v>589</v>
      </c>
      <c r="F24" s="826"/>
      <c r="G24" s="826" t="s">
        <v>590</v>
      </c>
      <c r="H24" s="826"/>
      <c r="I24" s="332"/>
      <c r="J24" s="332"/>
      <c r="K24" s="249"/>
      <c r="L24" s="330"/>
    </row>
    <row r="25" spans="1:14" ht="20.25" customHeight="1">
      <c r="A25" s="354" t="s">
        <v>817</v>
      </c>
      <c r="B25" s="355"/>
      <c r="E25" s="825">
        <v>69613663800</v>
      </c>
      <c r="F25" s="825"/>
      <c r="G25" s="825">
        <v>69613663800</v>
      </c>
      <c r="H25" s="825"/>
    </row>
    <row r="26" spans="1:14" ht="20.25" customHeight="1">
      <c r="A26" s="851" t="s">
        <v>818</v>
      </c>
      <c r="B26" s="851"/>
      <c r="E26" s="825">
        <v>66883716200</v>
      </c>
      <c r="F26" s="825"/>
      <c r="G26" s="825">
        <v>66883716200</v>
      </c>
      <c r="H26" s="825"/>
      <c r="I26" s="852"/>
      <c r="J26" s="852"/>
      <c r="K26" s="852"/>
    </row>
    <row r="27" spans="1:14" ht="20.25" customHeight="1">
      <c r="A27" s="354" t="s">
        <v>819</v>
      </c>
      <c r="B27" s="355"/>
      <c r="E27" s="827"/>
      <c r="F27" s="827"/>
      <c r="G27" s="825"/>
      <c r="H27" s="825"/>
      <c r="I27" s="811"/>
      <c r="J27" s="811"/>
      <c r="K27" s="811"/>
    </row>
    <row r="28" spans="1:14" ht="20.25" customHeight="1">
      <c r="A28" s="354" t="s">
        <v>820</v>
      </c>
      <c r="B28" s="355"/>
      <c r="E28" s="827"/>
      <c r="F28" s="827"/>
      <c r="G28" s="827"/>
      <c r="H28" s="827"/>
      <c r="I28" s="853"/>
      <c r="J28" s="853"/>
      <c r="K28" s="853"/>
      <c r="M28" s="352"/>
    </row>
    <row r="29" spans="1:14" ht="20.25" customHeight="1">
      <c r="A29" s="300" t="s">
        <v>821</v>
      </c>
      <c r="E29" s="854">
        <v>136497380000</v>
      </c>
      <c r="F29" s="854"/>
      <c r="G29" s="854">
        <v>136497380000</v>
      </c>
      <c r="H29" s="854"/>
      <c r="I29" s="855"/>
      <c r="J29" s="855"/>
      <c r="K29" s="357"/>
      <c r="M29" s="247">
        <v>0</v>
      </c>
      <c r="N29" s="247">
        <v>0</v>
      </c>
    </row>
    <row r="30" spans="1:14" ht="20.25" customHeight="1">
      <c r="A30" s="300"/>
      <c r="E30" s="356"/>
      <c r="F30" s="356"/>
      <c r="G30" s="356"/>
      <c r="H30" s="356"/>
      <c r="I30" s="855"/>
      <c r="J30" s="855"/>
      <c r="K30" s="357"/>
      <c r="M30" s="352"/>
    </row>
    <row r="31" spans="1:14" ht="20.25" customHeight="1">
      <c r="A31" s="300"/>
      <c r="E31" s="356"/>
      <c r="F31" s="356"/>
      <c r="G31" s="356"/>
      <c r="H31" s="356"/>
      <c r="I31" s="357"/>
      <c r="J31" s="357"/>
      <c r="K31" s="357"/>
      <c r="M31" s="352"/>
    </row>
    <row r="32" spans="1:14" ht="20.25" customHeight="1">
      <c r="A32" s="300"/>
      <c r="E32" s="356"/>
      <c r="F32" s="356"/>
      <c r="G32" s="356"/>
      <c r="H32" s="356"/>
      <c r="I32" s="357"/>
      <c r="J32" s="357"/>
      <c r="K32" s="357"/>
      <c r="M32" s="352"/>
    </row>
    <row r="33" spans="1:13" ht="20.25" customHeight="1">
      <c r="A33" s="300"/>
      <c r="E33" s="356"/>
      <c r="F33" s="356"/>
      <c r="G33" s="356"/>
      <c r="H33" s="356"/>
      <c r="I33" s="357"/>
      <c r="J33" s="357"/>
      <c r="K33" s="357"/>
      <c r="M33" s="352"/>
    </row>
    <row r="34" spans="1:13" ht="20.25" customHeight="1">
      <c r="A34" s="300"/>
      <c r="E34" s="356"/>
      <c r="F34" s="356"/>
      <c r="G34" s="356"/>
      <c r="H34" s="356"/>
      <c r="I34" s="357"/>
      <c r="J34" s="357"/>
      <c r="K34" s="357"/>
      <c r="M34" s="352"/>
    </row>
    <row r="35" spans="1:13" ht="21.75" customHeight="1">
      <c r="A35" s="856" t="s">
        <v>822</v>
      </c>
      <c r="B35" s="857"/>
      <c r="C35" s="857"/>
      <c r="D35" s="858"/>
      <c r="E35" s="862" t="s">
        <v>672</v>
      </c>
      <c r="F35" s="863"/>
      <c r="G35" s="862" t="s">
        <v>673</v>
      </c>
      <c r="H35" s="863"/>
      <c r="I35" s="866"/>
      <c r="J35" s="866"/>
      <c r="K35" s="866"/>
    </row>
    <row r="36" spans="1:13" ht="15" customHeight="1">
      <c r="A36" s="859"/>
      <c r="B36" s="860"/>
      <c r="C36" s="860"/>
      <c r="D36" s="861"/>
      <c r="E36" s="864"/>
      <c r="F36" s="865"/>
      <c r="G36" s="864"/>
      <c r="H36" s="865"/>
    </row>
    <row r="37" spans="1:13" ht="21.75" customHeight="1">
      <c r="A37" s="867" t="s">
        <v>823</v>
      </c>
      <c r="B37" s="868"/>
      <c r="C37" s="868"/>
      <c r="D37" s="869"/>
      <c r="E37" s="828">
        <v>136497380000</v>
      </c>
      <c r="F37" s="828"/>
      <c r="G37" s="828">
        <v>136497380000</v>
      </c>
      <c r="H37" s="828"/>
    </row>
    <row r="38" spans="1:13" ht="21.75" customHeight="1">
      <c r="A38" s="844" t="s">
        <v>824</v>
      </c>
      <c r="B38" s="845"/>
      <c r="C38" s="845"/>
      <c r="D38" s="846"/>
      <c r="E38" s="829"/>
      <c r="F38" s="829"/>
      <c r="G38" s="829"/>
      <c r="H38" s="829"/>
    </row>
    <row r="39" spans="1:13" ht="21.75" customHeight="1">
      <c r="A39" s="844" t="s">
        <v>825</v>
      </c>
      <c r="B39" s="845"/>
      <c r="C39" s="845"/>
      <c r="D39" s="846"/>
      <c r="E39" s="829"/>
      <c r="F39" s="829"/>
      <c r="G39" s="829"/>
      <c r="H39" s="829"/>
    </row>
    <row r="40" spans="1:13" ht="21.75" customHeight="1">
      <c r="A40" s="844" t="s">
        <v>826</v>
      </c>
      <c r="B40" s="845"/>
      <c r="C40" s="845"/>
      <c r="D40" s="846"/>
      <c r="E40" s="829"/>
      <c r="F40" s="829"/>
      <c r="G40" s="829"/>
      <c r="H40" s="829"/>
    </row>
    <row r="41" spans="1:13" ht="21.75" customHeight="1">
      <c r="A41" s="844" t="s">
        <v>827</v>
      </c>
      <c r="B41" s="845"/>
      <c r="C41" s="845"/>
      <c r="D41" s="846"/>
      <c r="E41" s="829"/>
      <c r="F41" s="829"/>
      <c r="G41" s="829"/>
      <c r="H41" s="829"/>
    </row>
    <row r="42" spans="1:13" ht="21.75" customHeight="1">
      <c r="A42" s="844" t="s">
        <v>828</v>
      </c>
      <c r="B42" s="845"/>
      <c r="C42" s="845"/>
      <c r="D42" s="846"/>
      <c r="E42" s="829"/>
      <c r="F42" s="829"/>
      <c r="G42" s="829">
        <v>13649738000</v>
      </c>
      <c r="H42" s="829"/>
    </row>
    <row r="43" spans="1:13" ht="21.75" customHeight="1">
      <c r="A43" s="847" t="s">
        <v>829</v>
      </c>
      <c r="B43" s="848"/>
      <c r="C43" s="848"/>
      <c r="D43" s="849"/>
      <c r="E43" s="832"/>
      <c r="F43" s="832"/>
      <c r="G43" s="832"/>
      <c r="H43" s="832"/>
    </row>
    <row r="44" spans="1:13" ht="21.75" customHeight="1">
      <c r="A44" s="847" t="s">
        <v>830</v>
      </c>
      <c r="B44" s="848"/>
      <c r="C44" s="848"/>
      <c r="D44" s="849"/>
      <c r="E44" s="832"/>
      <c r="F44" s="832"/>
      <c r="G44" s="832"/>
      <c r="H44" s="832"/>
    </row>
    <row r="45" spans="1:13" ht="21.75" customHeight="1">
      <c r="A45" s="844" t="s">
        <v>831</v>
      </c>
      <c r="B45" s="845"/>
      <c r="C45" s="845"/>
      <c r="D45" s="846"/>
      <c r="E45" s="829"/>
      <c r="F45" s="829"/>
      <c r="G45" s="829">
        <v>13649738000</v>
      </c>
      <c r="H45" s="829"/>
    </row>
    <row r="46" spans="1:13" ht="21.75" customHeight="1">
      <c r="A46" s="844" t="s">
        <v>832</v>
      </c>
      <c r="B46" s="845"/>
      <c r="C46" s="845"/>
      <c r="D46" s="846"/>
      <c r="E46" s="833"/>
      <c r="F46" s="833"/>
      <c r="G46" s="832"/>
      <c r="H46" s="832"/>
    </row>
    <row r="47" spans="1:13" ht="21.75" customHeight="1">
      <c r="A47" s="847" t="s">
        <v>833</v>
      </c>
      <c r="B47" s="848"/>
      <c r="C47" s="848"/>
      <c r="D47" s="849"/>
      <c r="E47" s="833"/>
      <c r="F47" s="833"/>
      <c r="G47" s="832"/>
      <c r="H47" s="832"/>
    </row>
    <row r="48" spans="1:13" ht="21.75" customHeight="1">
      <c r="A48" s="847" t="s">
        <v>834</v>
      </c>
      <c r="B48" s="848"/>
      <c r="C48" s="848"/>
      <c r="D48" s="849"/>
      <c r="E48" s="831" t="s">
        <v>589</v>
      </c>
      <c r="F48" s="831"/>
      <c r="G48" s="831" t="s">
        <v>590</v>
      </c>
      <c r="H48" s="831"/>
    </row>
    <row r="49" spans="1:14" ht="21.75" customHeight="1">
      <c r="A49" s="847" t="s">
        <v>835</v>
      </c>
      <c r="B49" s="848"/>
      <c r="C49" s="848"/>
      <c r="D49" s="849"/>
      <c r="E49" s="829">
        <v>13649738</v>
      </c>
      <c r="F49" s="829"/>
      <c r="G49" s="829">
        <v>13649738</v>
      </c>
      <c r="H49" s="829"/>
      <c r="M49" s="247">
        <v>0</v>
      </c>
      <c r="N49" s="247">
        <v>0</v>
      </c>
    </row>
    <row r="50" spans="1:14" ht="21.75" customHeight="1">
      <c r="A50" s="847" t="s">
        <v>836</v>
      </c>
      <c r="B50" s="848"/>
      <c r="C50" s="848"/>
      <c r="D50" s="849"/>
      <c r="E50" s="829">
        <v>13649738</v>
      </c>
      <c r="F50" s="829"/>
      <c r="G50" s="829">
        <v>13649738</v>
      </c>
      <c r="H50" s="829"/>
      <c r="M50" s="247">
        <v>0</v>
      </c>
      <c r="N50" s="247">
        <v>0</v>
      </c>
    </row>
    <row r="51" spans="1:14" s="361" customFormat="1" ht="21.75" customHeight="1">
      <c r="A51" s="844" t="s">
        <v>837</v>
      </c>
      <c r="B51" s="845"/>
      <c r="C51" s="845"/>
      <c r="D51" s="846"/>
      <c r="E51" s="834">
        <v>6961366.3799999999</v>
      </c>
      <c r="F51" s="834"/>
      <c r="G51" s="834">
        <v>6961366</v>
      </c>
      <c r="H51" s="834"/>
      <c r="I51" s="358"/>
      <c r="J51" s="358"/>
      <c r="K51" s="359"/>
      <c r="L51" s="360"/>
      <c r="M51" s="247">
        <v>0</v>
      </c>
      <c r="N51" s="247">
        <v>0</v>
      </c>
    </row>
    <row r="52" spans="1:14" s="361" customFormat="1" ht="21.75" customHeight="1">
      <c r="A52" s="844" t="s">
        <v>837</v>
      </c>
      <c r="B52" s="845"/>
      <c r="C52" s="845"/>
      <c r="D52" s="846"/>
      <c r="E52" s="834">
        <v>6688371.6200000001</v>
      </c>
      <c r="F52" s="834"/>
      <c r="G52" s="834">
        <v>6688372</v>
      </c>
      <c r="H52" s="834"/>
      <c r="I52" s="358"/>
      <c r="J52" s="358"/>
      <c r="K52" s="359"/>
      <c r="L52" s="360"/>
      <c r="M52" s="247">
        <v>0</v>
      </c>
      <c r="N52" s="247">
        <v>0</v>
      </c>
    </row>
    <row r="53" spans="1:14" ht="21.75" customHeight="1">
      <c r="A53" s="847" t="s">
        <v>838</v>
      </c>
      <c r="B53" s="848"/>
      <c r="C53" s="848"/>
      <c r="D53" s="849"/>
      <c r="E53" s="839"/>
      <c r="F53" s="840"/>
      <c r="G53" s="836"/>
      <c r="H53" s="837"/>
      <c r="M53" s="362"/>
    </row>
    <row r="54" spans="1:14" s="361" customFormat="1" ht="21.75" customHeight="1">
      <c r="A54" s="844" t="s">
        <v>837</v>
      </c>
      <c r="B54" s="845"/>
      <c r="C54" s="845"/>
      <c r="D54" s="846"/>
      <c r="E54" s="838"/>
      <c r="F54" s="838"/>
      <c r="G54" s="835"/>
      <c r="H54" s="835"/>
      <c r="I54" s="358"/>
      <c r="J54" s="358"/>
      <c r="K54" s="359"/>
      <c r="L54" s="360"/>
    </row>
    <row r="55" spans="1:14" s="361" customFormat="1" ht="21.75" customHeight="1">
      <c r="A55" s="844" t="s">
        <v>837</v>
      </c>
      <c r="B55" s="845"/>
      <c r="C55" s="845"/>
      <c r="D55" s="846"/>
      <c r="E55" s="838"/>
      <c r="F55" s="838"/>
      <c r="G55" s="835"/>
      <c r="H55" s="835"/>
      <c r="I55" s="358"/>
      <c r="J55" s="358"/>
      <c r="K55" s="359"/>
      <c r="L55" s="360"/>
    </row>
    <row r="56" spans="1:14" ht="21.75" customHeight="1">
      <c r="A56" s="847" t="s">
        <v>839</v>
      </c>
      <c r="B56" s="848"/>
      <c r="C56" s="848"/>
      <c r="D56" s="849"/>
      <c r="E56" s="829">
        <v>13649738</v>
      </c>
      <c r="F56" s="829"/>
      <c r="G56" s="829">
        <v>13649738</v>
      </c>
      <c r="H56" s="829"/>
      <c r="M56" s="247">
        <v>0</v>
      </c>
      <c r="N56" s="247">
        <v>0</v>
      </c>
    </row>
    <row r="57" spans="1:14" s="361" customFormat="1" ht="21.75" customHeight="1">
      <c r="A57" s="844" t="s">
        <v>837</v>
      </c>
      <c r="B57" s="845"/>
      <c r="C57" s="845"/>
      <c r="D57" s="846"/>
      <c r="E57" s="834">
        <v>6961366.3799999999</v>
      </c>
      <c r="F57" s="834"/>
      <c r="G57" s="834">
        <v>6961366</v>
      </c>
      <c r="H57" s="834"/>
      <c r="I57" s="358"/>
      <c r="J57" s="358"/>
      <c r="K57" s="359"/>
      <c r="L57" s="360"/>
      <c r="M57" s="247">
        <v>0</v>
      </c>
      <c r="N57" s="247">
        <v>0</v>
      </c>
    </row>
    <row r="58" spans="1:14" s="361" customFormat="1" ht="21.75" customHeight="1">
      <c r="A58" s="844" t="s">
        <v>837</v>
      </c>
      <c r="B58" s="845"/>
      <c r="C58" s="845"/>
      <c r="D58" s="846"/>
      <c r="E58" s="834">
        <v>6688371.6200000001</v>
      </c>
      <c r="F58" s="834"/>
      <c r="G58" s="834">
        <v>6688372</v>
      </c>
      <c r="H58" s="834"/>
      <c r="I58" s="358"/>
      <c r="J58" s="358"/>
      <c r="K58" s="359"/>
      <c r="L58" s="360"/>
      <c r="M58" s="247">
        <v>0</v>
      </c>
      <c r="N58" s="247">
        <v>0</v>
      </c>
    </row>
    <row r="59" spans="1:14" ht="21.75" customHeight="1">
      <c r="A59" s="847" t="s">
        <v>840</v>
      </c>
      <c r="B59" s="848"/>
      <c r="C59" s="848"/>
      <c r="D59" s="849"/>
      <c r="E59" s="829">
        <v>10000</v>
      </c>
      <c r="F59" s="829"/>
      <c r="G59" s="829">
        <v>10000</v>
      </c>
      <c r="H59" s="829"/>
      <c r="M59" s="247">
        <v>0</v>
      </c>
      <c r="N59" s="247">
        <v>0</v>
      </c>
    </row>
    <row r="60" spans="1:14" ht="21.75" customHeight="1">
      <c r="A60" s="847" t="s">
        <v>841</v>
      </c>
      <c r="B60" s="848"/>
      <c r="C60" s="848"/>
      <c r="D60" s="849"/>
      <c r="E60" s="841"/>
      <c r="F60" s="841"/>
      <c r="G60" s="841"/>
      <c r="H60" s="841"/>
      <c r="M60" s="247">
        <v>0</v>
      </c>
      <c r="N60" s="247">
        <v>0</v>
      </c>
    </row>
    <row r="61" spans="1:14" ht="21.75" customHeight="1">
      <c r="A61" s="847" t="s">
        <v>842</v>
      </c>
      <c r="B61" s="848"/>
      <c r="C61" s="848"/>
      <c r="D61" s="849"/>
      <c r="E61" s="829">
        <v>10741407693</v>
      </c>
      <c r="F61" s="829"/>
      <c r="G61" s="829">
        <v>10741407693</v>
      </c>
      <c r="H61" s="829"/>
      <c r="M61" s="247">
        <v>0</v>
      </c>
      <c r="N61" s="247">
        <v>0</v>
      </c>
    </row>
    <row r="62" spans="1:14" ht="21.75" customHeight="1">
      <c r="A62" s="847" t="s">
        <v>843</v>
      </c>
      <c r="B62" s="848"/>
      <c r="C62" s="848"/>
      <c r="D62" s="849"/>
      <c r="E62" s="829">
        <v>6221123579</v>
      </c>
      <c r="F62" s="829"/>
      <c r="G62" s="842">
        <v>6221123579</v>
      </c>
      <c r="H62" s="843"/>
      <c r="M62" s="247">
        <v>0</v>
      </c>
      <c r="N62" s="247">
        <v>0</v>
      </c>
    </row>
    <row r="63" spans="1:14" ht="21.75" customHeight="1">
      <c r="A63" s="847" t="s">
        <v>844</v>
      </c>
      <c r="B63" s="848"/>
      <c r="C63" s="848"/>
      <c r="D63" s="849"/>
      <c r="E63" s="842"/>
      <c r="F63" s="843"/>
      <c r="G63" s="842"/>
      <c r="H63" s="843"/>
      <c r="K63" s="827"/>
      <c r="L63" s="827"/>
      <c r="M63" s="295"/>
    </row>
    <row r="64" spans="1:14" ht="21.75" customHeight="1">
      <c r="A64" s="847" t="s">
        <v>845</v>
      </c>
      <c r="B64" s="848"/>
      <c r="C64" s="848"/>
      <c r="D64" s="849"/>
      <c r="E64" s="842"/>
      <c r="F64" s="843"/>
      <c r="G64" s="850"/>
      <c r="H64" s="850"/>
      <c r="K64" s="827"/>
      <c r="L64" s="827"/>
      <c r="M64" s="362"/>
    </row>
    <row r="65" spans="1:8" ht="21.75" customHeight="1">
      <c r="A65" s="870" t="s">
        <v>846</v>
      </c>
      <c r="B65" s="871"/>
      <c r="C65" s="871"/>
      <c r="D65" s="872"/>
      <c r="E65" s="842"/>
      <c r="F65" s="843"/>
      <c r="G65" s="850"/>
      <c r="H65" s="850"/>
    </row>
    <row r="66" spans="1:8" ht="21.75" customHeight="1">
      <c r="A66" s="873"/>
      <c r="B66" s="874"/>
      <c r="C66" s="874"/>
      <c r="D66" s="875"/>
      <c r="E66" s="842"/>
      <c r="F66" s="843"/>
      <c r="G66" s="850"/>
      <c r="H66" s="850"/>
    </row>
    <row r="67" spans="1:8" ht="21.75" customHeight="1">
      <c r="A67" s="847" t="s">
        <v>34</v>
      </c>
      <c r="B67" s="848"/>
      <c r="C67" s="848"/>
      <c r="D67" s="849"/>
      <c r="E67" s="842"/>
      <c r="F67" s="843"/>
      <c r="G67" s="850"/>
      <c r="H67" s="850"/>
    </row>
    <row r="68" spans="1:8" ht="21.75" customHeight="1">
      <c r="A68" s="847" t="s">
        <v>34</v>
      </c>
      <c r="B68" s="848"/>
      <c r="C68" s="848"/>
      <c r="D68" s="849"/>
      <c r="E68" s="842"/>
      <c r="F68" s="843"/>
      <c r="G68" s="850"/>
      <c r="H68" s="850"/>
    </row>
    <row r="69" spans="1:8" ht="21.75" customHeight="1">
      <c r="A69" s="876" t="s">
        <v>34</v>
      </c>
      <c r="B69" s="877"/>
      <c r="C69" s="877"/>
      <c r="D69" s="878"/>
      <c r="E69" s="879"/>
      <c r="F69" s="880"/>
      <c r="G69" s="881"/>
      <c r="H69" s="881"/>
    </row>
    <row r="70" spans="1:8" ht="21.75" customHeight="1"/>
    <row r="71" spans="1:8" ht="21.75" customHeight="1"/>
  </sheetData>
  <mergeCells count="133">
    <mergeCell ref="A67:D67"/>
    <mergeCell ref="A68:D68"/>
    <mergeCell ref="A69:D69"/>
    <mergeCell ref="E69:F69"/>
    <mergeCell ref="G69:H69"/>
    <mergeCell ref="G67:H67"/>
    <mergeCell ref="G68:H68"/>
    <mergeCell ref="A48:D48"/>
    <mergeCell ref="A49:D49"/>
    <mergeCell ref="A50:D50"/>
    <mergeCell ref="A51:D51"/>
    <mergeCell ref="A52:D52"/>
    <mergeCell ref="A53:D53"/>
    <mergeCell ref="A54:D54"/>
    <mergeCell ref="A58:D58"/>
    <mergeCell ref="A59:D59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I28:K28"/>
    <mergeCell ref="E29:F29"/>
    <mergeCell ref="G29:H29"/>
    <mergeCell ref="I30:J30"/>
    <mergeCell ref="A35:D36"/>
    <mergeCell ref="E35:F36"/>
    <mergeCell ref="G35:H36"/>
    <mergeCell ref="I35:K35"/>
    <mergeCell ref="I29:J29"/>
    <mergeCell ref="G28:H28"/>
    <mergeCell ref="A55:D55"/>
    <mergeCell ref="A56:D56"/>
    <mergeCell ref="A57:D57"/>
    <mergeCell ref="G64:H64"/>
    <mergeCell ref="G65:H65"/>
    <mergeCell ref="G66:H66"/>
    <mergeCell ref="E64:F64"/>
    <mergeCell ref="E65:F65"/>
    <mergeCell ref="E63:F63"/>
    <mergeCell ref="G63:H63"/>
    <mergeCell ref="A60:D60"/>
    <mergeCell ref="A61:D61"/>
    <mergeCell ref="A62:D62"/>
    <mergeCell ref="A63:D63"/>
    <mergeCell ref="A64:D64"/>
    <mergeCell ref="A65:D66"/>
    <mergeCell ref="E66:F66"/>
    <mergeCell ref="E67:F67"/>
    <mergeCell ref="E68:F68"/>
    <mergeCell ref="G57:H57"/>
    <mergeCell ref="G58:H58"/>
    <mergeCell ref="K63:L63"/>
    <mergeCell ref="G61:H61"/>
    <mergeCell ref="G62:H62"/>
    <mergeCell ref="G59:H59"/>
    <mergeCell ref="G60:H60"/>
    <mergeCell ref="K64:L64"/>
    <mergeCell ref="E57:F57"/>
    <mergeCell ref="E53:F53"/>
    <mergeCell ref="E49:F49"/>
    <mergeCell ref="E62:F62"/>
    <mergeCell ref="E59:F59"/>
    <mergeCell ref="E60:F60"/>
    <mergeCell ref="E58:F58"/>
    <mergeCell ref="E55:F55"/>
    <mergeCell ref="E51:F51"/>
    <mergeCell ref="E61:F61"/>
    <mergeCell ref="G51:H51"/>
    <mergeCell ref="E52:F52"/>
    <mergeCell ref="G52:H52"/>
    <mergeCell ref="G49:H49"/>
    <mergeCell ref="E50:F50"/>
    <mergeCell ref="G50:H50"/>
    <mergeCell ref="G55:H55"/>
    <mergeCell ref="E56:F56"/>
    <mergeCell ref="G56:H56"/>
    <mergeCell ref="G53:H53"/>
    <mergeCell ref="E54:F54"/>
    <mergeCell ref="G54:H54"/>
    <mergeCell ref="E39:F39"/>
    <mergeCell ref="G39:H39"/>
    <mergeCell ref="E48:F48"/>
    <mergeCell ref="G48:H48"/>
    <mergeCell ref="E41:F41"/>
    <mergeCell ref="G41:H41"/>
    <mergeCell ref="E42:F42"/>
    <mergeCell ref="G42:H42"/>
    <mergeCell ref="E43:F43"/>
    <mergeCell ref="G43:H43"/>
    <mergeCell ref="E44:F44"/>
    <mergeCell ref="G44:H44"/>
    <mergeCell ref="E40:F40"/>
    <mergeCell ref="G40:H40"/>
    <mergeCell ref="E47:F47"/>
    <mergeCell ref="G47:H47"/>
    <mergeCell ref="E45:F45"/>
    <mergeCell ref="G45:H45"/>
    <mergeCell ref="E46:F46"/>
    <mergeCell ref="G46:H46"/>
    <mergeCell ref="E37:F37"/>
    <mergeCell ref="G37:H37"/>
    <mergeCell ref="E38:F38"/>
    <mergeCell ref="G38:H38"/>
    <mergeCell ref="A5:A6"/>
    <mergeCell ref="B5:B6"/>
    <mergeCell ref="C5:C6"/>
    <mergeCell ref="D5:D6"/>
    <mergeCell ref="G27:H27"/>
    <mergeCell ref="E28:F28"/>
    <mergeCell ref="G5:G6"/>
    <mergeCell ref="H5:H6"/>
    <mergeCell ref="A26:B26"/>
    <mergeCell ref="A37:D37"/>
    <mergeCell ref="A38:D38"/>
    <mergeCell ref="I27:K27"/>
    <mergeCell ref="G26:H26"/>
    <mergeCell ref="G25:H25"/>
    <mergeCell ref="G24:H24"/>
    <mergeCell ref="E5:E6"/>
    <mergeCell ref="F5:F6"/>
    <mergeCell ref="E26:F26"/>
    <mergeCell ref="E27:F27"/>
    <mergeCell ref="E24:F24"/>
    <mergeCell ref="E25:F25"/>
    <mergeCell ref="I5:I6"/>
    <mergeCell ref="J5:J6"/>
    <mergeCell ref="K5:K6"/>
    <mergeCell ref="I26:K26"/>
  </mergeCells>
  <phoneticPr fontId="17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45"/>
  <dimension ref="A1:C41"/>
  <sheetViews>
    <sheetView workbookViewId="0"/>
  </sheetViews>
  <sheetFormatPr defaultColWidth="8" defaultRowHeight="12.75"/>
  <cols>
    <col min="1" max="1" width="26.125" style="9" customWidth="1"/>
    <col min="2" max="2" width="1.125" style="9" customWidth="1"/>
    <col min="3" max="3" width="28.125" style="9" customWidth="1"/>
    <col min="4" max="16384" width="8" style="9"/>
  </cols>
  <sheetData>
    <row r="1" spans="1:3" ht="15">
      <c r="A1" s="10"/>
      <c r="C1" s="10"/>
    </row>
    <row r="2" spans="1:3" ht="15.75" thickBot="1">
      <c r="A2" s="10"/>
    </row>
    <row r="3" spans="1:3" ht="15.75" thickBot="1">
      <c r="A3" s="10"/>
      <c r="C3" s="10"/>
    </row>
    <row r="4" spans="1:3" ht="15">
      <c r="A4" s="10"/>
      <c r="C4" s="10"/>
    </row>
    <row r="5" spans="1:3" ht="15">
      <c r="C5" s="10"/>
    </row>
    <row r="6" spans="1:3" ht="15.75" thickBot="1">
      <c r="C6" s="10"/>
    </row>
    <row r="7" spans="1:3" ht="15">
      <c r="A7" s="10"/>
      <c r="C7" s="10"/>
    </row>
    <row r="8" spans="1:3" ht="15">
      <c r="A8" s="10"/>
      <c r="C8" s="10"/>
    </row>
    <row r="9" spans="1:3" ht="15">
      <c r="A9" s="10"/>
      <c r="C9" s="10"/>
    </row>
    <row r="10" spans="1:3" ht="15">
      <c r="A10" s="10"/>
      <c r="C10" s="10"/>
    </row>
    <row r="11" spans="1:3" ht="15.75" thickBot="1">
      <c r="A11" s="10"/>
      <c r="C11" s="10"/>
    </row>
    <row r="12" spans="1:3" ht="15">
      <c r="C12" s="10"/>
    </row>
    <row r="13" spans="1:3" ht="15.75" thickBot="1">
      <c r="C13" s="10"/>
    </row>
    <row r="14" spans="1:3" ht="15.75" thickBot="1">
      <c r="A14" s="10"/>
      <c r="C14" s="10"/>
    </row>
    <row r="15" spans="1:3" ht="15">
      <c r="A15" s="10"/>
    </row>
    <row r="16" spans="1:3" ht="15.75" thickBot="1">
      <c r="A16" s="10"/>
    </row>
    <row r="17" spans="1:3" ht="15.75" thickBot="1">
      <c r="A17" s="10"/>
      <c r="C17" s="10"/>
    </row>
    <row r="18" spans="1:3" ht="15">
      <c r="C18" s="10"/>
    </row>
    <row r="19" spans="1:3" ht="15">
      <c r="C19" s="10"/>
    </row>
    <row r="20" spans="1:3" ht="15">
      <c r="A20" s="10"/>
      <c r="C20" s="10"/>
    </row>
    <row r="21" spans="1:3" ht="15">
      <c r="A21" s="10"/>
      <c r="C21" s="10"/>
    </row>
    <row r="22" spans="1:3" ht="15">
      <c r="A22" s="10"/>
      <c r="C22" s="10"/>
    </row>
    <row r="23" spans="1:3" ht="15">
      <c r="A23" s="10"/>
      <c r="C23" s="10"/>
    </row>
    <row r="24" spans="1:3" ht="15">
      <c r="A24" s="10"/>
    </row>
    <row r="25" spans="1:3" ht="15">
      <c r="A25" s="10"/>
    </row>
    <row r="26" spans="1:3" ht="15.75" thickBot="1">
      <c r="A26" s="10"/>
      <c r="C26" s="10"/>
    </row>
    <row r="27" spans="1:3" ht="15">
      <c r="A27" s="10"/>
      <c r="C27" s="10"/>
    </row>
    <row r="28" spans="1:3" ht="15">
      <c r="A28" s="10"/>
      <c r="C28" s="10"/>
    </row>
    <row r="29" spans="1:3" ht="15">
      <c r="A29" s="10"/>
      <c r="C29" s="10"/>
    </row>
    <row r="30" spans="1:3" ht="15">
      <c r="A30" s="10"/>
      <c r="C30" s="10"/>
    </row>
    <row r="31" spans="1:3" ht="15">
      <c r="A31" s="10"/>
      <c r="C31" s="10"/>
    </row>
    <row r="32" spans="1:3" ht="15">
      <c r="A32" s="10"/>
      <c r="C32" s="10"/>
    </row>
    <row r="33" spans="1:3" ht="15">
      <c r="A33" s="10"/>
      <c r="C33" s="10"/>
    </row>
    <row r="34" spans="1:3" ht="15">
      <c r="A34" s="10"/>
      <c r="C34" s="10"/>
    </row>
    <row r="35" spans="1:3" ht="15">
      <c r="A35" s="10"/>
      <c r="C35" s="10"/>
    </row>
    <row r="36" spans="1:3" ht="15">
      <c r="A36" s="10"/>
      <c r="C36" s="10"/>
    </row>
    <row r="37" spans="1:3" ht="15">
      <c r="A37" s="10"/>
    </row>
    <row r="38" spans="1:3" ht="15">
      <c r="A38" s="10"/>
    </row>
    <row r="39" spans="1:3" ht="15">
      <c r="A39" s="10"/>
      <c r="C39" s="10"/>
    </row>
    <row r="40" spans="1:3" ht="15">
      <c r="A40" s="10"/>
      <c r="C40" s="10"/>
    </row>
    <row r="41" spans="1:3" ht="15">
      <c r="A41" s="10"/>
      <c r="C41" s="10"/>
    </row>
  </sheetData>
  <sheetProtection password="8863" sheet="1" objects="1"/>
  <phoneticPr fontId="17" type="noConversion"/>
  <pageMargins left="0.75" right="0.75" top="1" bottom="1" header="0.5" footer="0.5"/>
  <headerFooter alignWithMargins="0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cMZefmagei6Fk/HMuB6nZDUWMdg=</DigestValue>
    </Reference>
    <Reference URI="#idOfficeObject" Type="http://www.w3.org/2000/09/xmldsig#Object">
      <DigestMethod Algorithm="http://www.w3.org/2000/09/xmldsig#sha1"/>
      <DigestValue>tlc9M49YvZSpMtKlzhHvgbALG9Y=</DigestValue>
    </Reference>
  </SignedInfo>
  <SignatureValue>
    E73hwn03AE9cqjlonXP2+0nWMLDsVfENqzS6W49OBP7GM950TXggYgGmqnwjRp6zdVlQzHm1
    uI92zlf06G+OI1z7OxYKnGF+S9LX1c+qqD1VjBw04vEnOIbg6dl2aRczA94ZNWXVcmw0HoAR
    KGJDslJabgDgrOsr+iuWuteK6yU=
  </SignatureValue>
  <KeyInfo>
    <KeyValue>
      <RSAKeyValue>
        <Modulus>
            wZUDvBPdTENHDtWCf9nH4RnXCbkkynRB94lcCJ7k2uAYDJ1I9/Dx8iW6JP4d2XVaXeSsHEr7
            ZpBwbfuGptyABpdtFKvm8n7avs4XNDTowGCFcL2sxRVKm5YldEQpZshOE/7tiLb8757YQPwZ
            DPDXTivNeCsUN2Xj0BSS0zGaMMc=
          </Modulus>
        <Exponent>AQAB</Exponent>
      </RSAKeyValue>
    </KeyValue>
    <X509Data>
      <X509Certificate>
          MIIGJTCCBA2gAwIBAgIQVAHEGnOVGIK7c5yaemR/ijANBgkqhkiG9w0BAQUFADBpMQswCQYD
          VQQGEwJWTjETMBEGA1UEChMKVk5QVCBHcm91cDEeMBwGA1UECxMVVk5QVC1DQSBUcnVzdCBO
          ZXR3b3JrMSUwIwYDVQQDExxWTlBUIENlcnRpZmljYXRpb24gQXV0aG9yaXR5MB4XDTEyMDYw
          NDA5NDg0OFoXDTE1MTIwNTA5NDg0OFowgeMxCzAJBgNVBAYTAlZOMRUwEwYDVQQIDAxRdeG6
          o25nIE5pbmgxDzANBgNVBAcMBkjDoCBUdTE1MDMGA1UECgwsQ8OUTkcgVFkgQ+G7lCBQSOG6
          pk4gVEhBTiBIw4AgVFUgLSBWSU5BQ09NSU4xODA2BgNVBAsML1RoYW5oIFRyYSBQaMOhcCBD
          aOG6vyBWw6AgUXVhbiBI4buHIEPhu5UgxJDDtG5nMRswGQYDVQQDDBJQSMOZTkcgVsSCTiBU
          VVnDik4xHjAcBgoJkiaJk/IsZAEBDA5DTU5EOjEwMDk5MzMyNDCBnzANBgkqhkiG9w0BAQEF
          AAOBjQAwgYkCgYEAwZUDvBPdTENHDtWCf9nH4RnXCbkkynRB94lcCJ7k2uAYDJ1I9/Dx8iW6
          JP4d2XVaXeSsHEr7ZpBwbfuGptyABpdtFKvm8n7avs4XNDTowGCFcL2sxRVKm5YldEQpZshO
          E/7tiLb8757YQPwZDPDXTivNeCsUN2Xj0BSS0zGaMMcCAwEAAaOCAdAwggHMMHAGCCsGAQUF
          BwEBBGQwYjAyBggrBgEFBQcwAoYmaHR0cDovL3B1Yi52bnB0LWNhLnZuL2NlcnRzL3ZucHRj
          YS5jZXIwLAYIKwYBBQUHMAGGIGh0dHA6Ly9vY3NwLnZucHQtY2Eudm4vcmVzcG9uZGVyMB0G
          A1UdDgQWBBRLH37HV+ffRimZ+Ay3TrCD7JqOIDAMBgNVHRMBAf8EAjAAMB8GA1UdIwQYMBaA
          FAZpwNXVAooVjUZ96XziaApVrGqvMG0GA1UdIARmMGQwYgYNKwYBBAGB7QMBAwEDAjBRMCgG
          CCsGAQUFBwICMBweGgBTAEkARAAtAFAAMQAuADAALQA0ADIAbQBvMCUGCCsGAQUFBwIBFhlo
          dHRwOi8vcHViLnZucHQtY2Eudm4vcnBhMDEGA1UdHwQqMCgwJqAkoCKGIGh0dHA6Ly9jcmwu
          dm5wdC1jYS52bi92bnB0Y2EuY3JsMA4GA1UdDwEB/wQEAwIE8DA0BgNVHSUELTArBggrBgEF
          BQcDAgYIKwYBBQUHAwQGCisGAQQBgjcKAwwGCSqGSIb3LwEBBTAiBgNVHREEGzAZgRdwaHVu
          Z3ZhbnR1eWVuQGdtYWlsLmNvbTANBgkqhkiG9w0BAQUFAAOCAgEAtkyZ26/6gQM7DlIq9MPg
          IMyOB0K1DF3WQTsG/iN0RFSu+pXgz1VQBqzSt5W2o1SDyTFzjz3BRakyBac+9cl0pMno9tem
          Z0gkesQBpA8aZ3xcOoQ4BJoE4dw5ogp0xvfxKiCcQ8VPLNyd1pNsIMd6kE7kKwRRtJOctJHo
          JONGY5N1MDSyIRZJRuBDyaHbrNpQjkSuRDqVJUo7ev61Q5QnJeqCi3zhciuLQinEn/pLjVj7
          2qMR9RKmrGwNQyQzYpw03pKF6Si918yLDJNZvSJMYrYRgzZB42xpSWltJF+bW0Zmi1eCaAMu
          tDtMhE6E1H0SQKxhxTvi9AJ1sx+fbrr8i+yEAZ9p4ez5OfWfYLWJisPuPlUX8gReSKPhjTA8
          z86f2v+yRzc1lrTfqgJw/sw3KnkF9SyId6px/Wku2BnS+QLExcg2fMCbDkqaKfyH7YI9STAv
          wJTpDh/IsckeM1aRmxLsn2IEnxi+yFw2AsstgOeNDeunWw8pYje9EIlTLBpWk1JTbTcrXh1P
          WOiTAMltZkHmfJr/lXIKFUqIw1p17OAVQuQhLWWrMEq/A3Qz2S1G4HhzLrc1rOkC2pshlsLC
          kZIAs1N+yJzI1Q2wdSE+ivZ9DMLAhBbRkqqyoobyQH6UbKvcdepEVW0uMF/kN74M2LtmiRFQ
          Sv1Jo3X+Jg4E/p8=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33"/>
            <mdssi:RelationshipReference SourceId="rId2"/>
            <mdssi:RelationshipReference SourceId="rId16"/>
            <mdssi:RelationshipReference SourceId="rId20"/>
            <mdssi:RelationshipReference SourceId="rId29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32"/>
            <mdssi:RelationshipReference SourceId="rId5"/>
            <mdssi:RelationshipReference SourceId="rId15"/>
            <mdssi:RelationshipReference SourceId="rId23"/>
            <mdssi:RelationshipReference SourceId="rId28"/>
            <mdssi:RelationshipReference SourceId="rId10"/>
            <mdssi:RelationshipReference SourceId="rId19"/>
            <mdssi:RelationshipReference SourceId="rId31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  <mdssi:RelationshipReference SourceId="rId30"/>
          </Transform>
          <Transform Algorithm="http://www.w3.org/TR/2001/REC-xml-c14n-20010315"/>
        </Transforms>
        <DigestMethod Algorithm="http://www.w3.org/2000/09/xmldsig#sha1"/>
        <DigestValue>FYMes+S8Qllbb2yH20Fzitaaz8E=</DigestValue>
      </Reference>
      <Reference URI="/xl/calcChain.xml?ContentType=application/vnd.openxmlformats-officedocument.spreadsheetml.calcChain+xml">
        <DigestMethod Algorithm="http://www.w3.org/2000/09/xmldsig#sha1"/>
        <DigestValue>UtjYTAYoYSJIDGyOJNtr/5Sh5n4=</DigestValue>
      </Reference>
      <Reference URI="/xl/drawings/drawing1.xml?ContentType=application/vnd.openxmlformats-officedocument.drawing+xml">
        <DigestMethod Algorithm="http://www.w3.org/2000/09/xmldsig#sha1"/>
        <DigestValue>6nrUNPyk+srQCS+DF/BwM/j5pHQ=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A9lEdZt9uUVIrwYCYKI5QZOnXAo=</DigestValue>
      </Reference>
      <Reference URI="/xl/externalLinks/externalLink2.xml?ContentType=application/vnd.openxmlformats-officedocument.spreadsheetml.externalLink+xml">
        <DigestMethod Algorithm="http://www.w3.org/2000/09/xmldsig#sha1"/>
        <DigestValue>IDU3P8IuEgcDfzHzXXRmf93INxg=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c6c6GAgG4gJcds0w21YOdf0OxXA=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c6c6GAgG4gJcds0w21YOdf0OxXA=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0wRs9nQq8ijXFThxHXptUUNDhm0=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0wRs9nQq8ijXFThxHXptUUNDhm0=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0wRs9nQq8ijXFThxHXptUUNDhm0=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0wRs9nQq8ijXFThxHXptUUNDhm0=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0wRs9nQq8ijXFThxHXptUUNDhm0=</DigestValue>
      </Reference>
      <Reference URI="/xl/sharedStrings.xml?ContentType=application/vnd.openxmlformats-officedocument.spreadsheetml.sharedStrings+xml">
        <DigestMethod Algorithm="http://www.w3.org/2000/09/xmldsig#sha1"/>
        <DigestValue>aygWF6KifAxHzLJ65F94Mnscm1o=</DigestValue>
      </Reference>
      <Reference URI="/xl/styles.xml?ContentType=application/vnd.openxmlformats-officedocument.spreadsheetml.styles+xml">
        <DigestMethod Algorithm="http://www.w3.org/2000/09/xmldsig#sha1"/>
        <DigestValue>Lh4Q7J4PNc9MbbgAFDnSk/S6M1Y=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IpKOPJ2Z0vQoDKNp5B+KlbzxejQ=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4DaTdptbG4R0DBdfVTpIWO+H1fI=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T9SNgBic5x4M/P31seS1i9vMhk0=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pRTIgt3ZCwCHdZOTjQ1jGIvjSb8=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sheet1.xml?ContentType=application/vnd.openxmlformats-officedocument.spreadsheetml.worksheet+xml">
        <DigestMethod Algorithm="http://www.w3.org/2000/09/xmldsig#sha1"/>
        <DigestValue>MKxU5xHteTV+TZw8d5TdtYEBjMQ=</DigestValue>
      </Reference>
      <Reference URI="/xl/worksheets/sheet10.xml?ContentType=application/vnd.openxmlformats-officedocument.spreadsheetml.worksheet+xml">
        <DigestMethod Algorithm="http://www.w3.org/2000/09/xmldsig#sha1"/>
        <DigestValue>WTtSoey8nY7ItkxVWXRTI7RXbIw=</DigestValue>
      </Reference>
      <Reference URI="/xl/worksheets/sheet11.xml?ContentType=application/vnd.openxmlformats-officedocument.spreadsheetml.worksheet+xml">
        <DigestMethod Algorithm="http://www.w3.org/2000/09/xmldsig#sha1"/>
        <DigestValue>WX/icbe0O9xyviNuoMypCjTdfqo=</DigestValue>
      </Reference>
      <Reference URI="/xl/worksheets/sheet12.xml?ContentType=application/vnd.openxmlformats-officedocument.spreadsheetml.worksheet+xml">
        <DigestMethod Algorithm="http://www.w3.org/2000/09/xmldsig#sha1"/>
        <DigestValue>Y3l5ZMX1C0Xv3OhYVERC5w4V3YI=</DigestValue>
      </Reference>
      <Reference URI="/xl/worksheets/sheet13.xml?ContentType=application/vnd.openxmlformats-officedocument.spreadsheetml.worksheet+xml">
        <DigestMethod Algorithm="http://www.w3.org/2000/09/xmldsig#sha1"/>
        <DigestValue>2SScdgzdndCIDi76gM/Hnkn2peI=</DigestValue>
      </Reference>
      <Reference URI="/xl/worksheets/sheet14.xml?ContentType=application/vnd.openxmlformats-officedocument.spreadsheetml.worksheet+xml">
        <DigestMethod Algorithm="http://www.w3.org/2000/09/xmldsig#sha1"/>
        <DigestValue>ekUgPk3Oncpjn5NwN9Mhf/cFL1E=</DigestValue>
      </Reference>
      <Reference URI="/xl/worksheets/sheet15.xml?ContentType=application/vnd.openxmlformats-officedocument.spreadsheetml.worksheet+xml">
        <DigestMethod Algorithm="http://www.w3.org/2000/09/xmldsig#sha1"/>
        <DigestValue>U8DmqDVDlw89aoGYRayjbW8xoi8=</DigestValue>
      </Reference>
      <Reference URI="/xl/worksheets/sheet16.xml?ContentType=application/vnd.openxmlformats-officedocument.spreadsheetml.worksheet+xml">
        <DigestMethod Algorithm="http://www.w3.org/2000/09/xmldsig#sha1"/>
        <DigestValue>at6OMHAyfgVnbK6D7Gpg23il3Yg=</DigestValue>
      </Reference>
      <Reference URI="/xl/worksheets/sheet17.xml?ContentType=application/vnd.openxmlformats-officedocument.spreadsheetml.worksheet+xml">
        <DigestMethod Algorithm="http://www.w3.org/2000/09/xmldsig#sha1"/>
        <DigestValue>FfMTfTgSf86whwEP5ilu7wJdx+k=</DigestValue>
      </Reference>
      <Reference URI="/xl/worksheets/sheet18.xml?ContentType=application/vnd.openxmlformats-officedocument.spreadsheetml.worksheet+xml">
        <DigestMethod Algorithm="http://www.w3.org/2000/09/xmldsig#sha1"/>
        <DigestValue>dM7hJ+TPlKLXXW0ldcHO4fylvLk=</DigestValue>
      </Reference>
      <Reference URI="/xl/worksheets/sheet19.xml?ContentType=application/vnd.openxmlformats-officedocument.spreadsheetml.worksheet+xml">
        <DigestMethod Algorithm="http://www.w3.org/2000/09/xmldsig#sha1"/>
        <DigestValue>YZ1Y64rba8gPX+4FdyAy5CgjKwk=</DigestValue>
      </Reference>
      <Reference URI="/xl/worksheets/sheet2.xml?ContentType=application/vnd.openxmlformats-officedocument.spreadsheetml.worksheet+xml">
        <DigestMethod Algorithm="http://www.w3.org/2000/09/xmldsig#sha1"/>
        <DigestValue>CENK/fvqDVMe0xYiFyFwG7hm3YU=</DigestValue>
      </Reference>
      <Reference URI="/xl/worksheets/sheet20.xml?ContentType=application/vnd.openxmlformats-officedocument.spreadsheetml.worksheet+xml">
        <DigestMethod Algorithm="http://www.w3.org/2000/09/xmldsig#sha1"/>
        <DigestValue>rkx4tVhJlw1i0tlQKEZI4I+qnOs=</DigestValue>
      </Reference>
      <Reference URI="/xl/worksheets/sheet21.xml?ContentType=application/vnd.openxmlformats-officedocument.spreadsheetml.worksheet+xml">
        <DigestMethod Algorithm="http://www.w3.org/2000/09/xmldsig#sha1"/>
        <DigestValue>tBqYeUeNL7Zgl4n9I7uEizPr/Rg=</DigestValue>
      </Reference>
      <Reference URI="/xl/worksheets/sheet22.xml?ContentType=application/vnd.openxmlformats-officedocument.spreadsheetml.worksheet+xml">
        <DigestMethod Algorithm="http://www.w3.org/2000/09/xmldsig#sha1"/>
        <DigestValue>E2qIzxFv2pNr0lZjsf8dp0ozh64=</DigestValue>
      </Reference>
      <Reference URI="/xl/worksheets/sheet23.xml?ContentType=application/vnd.openxmlformats-officedocument.spreadsheetml.worksheet+xml">
        <DigestMethod Algorithm="http://www.w3.org/2000/09/xmldsig#sha1"/>
        <DigestValue>Xml9NT+1t4R5rixeC+93JBoxWtA=</DigestValue>
      </Reference>
      <Reference URI="/xl/worksheets/sheet24.xml?ContentType=application/vnd.openxmlformats-officedocument.spreadsheetml.worksheet+xml">
        <DigestMethod Algorithm="http://www.w3.org/2000/09/xmldsig#sha1"/>
        <DigestValue>a40VLpU67Gxyn63DAQNNHxe3l4Y=</DigestValue>
      </Reference>
      <Reference URI="/xl/worksheets/sheet25.xml?ContentType=application/vnd.openxmlformats-officedocument.spreadsheetml.worksheet+xml">
        <DigestMethod Algorithm="http://www.w3.org/2000/09/xmldsig#sha1"/>
        <DigestValue>dHnLrHSO3sM+jn7H2slNejBpGgw=</DigestValue>
      </Reference>
      <Reference URI="/xl/worksheets/sheet26.xml?ContentType=application/vnd.openxmlformats-officedocument.spreadsheetml.worksheet+xml">
        <DigestMethod Algorithm="http://www.w3.org/2000/09/xmldsig#sha1"/>
        <DigestValue>seWL7EqM7DNQVoArevOyuX3mYoQ=</DigestValue>
      </Reference>
      <Reference URI="/xl/worksheets/sheet27.xml?ContentType=application/vnd.openxmlformats-officedocument.spreadsheetml.worksheet+xml">
        <DigestMethod Algorithm="http://www.w3.org/2000/09/xmldsig#sha1"/>
        <DigestValue>3xMukTdp7VUlmWc6GAyiTo0xzx4=</DigestValue>
      </Reference>
      <Reference URI="/xl/worksheets/sheet3.xml?ContentType=application/vnd.openxmlformats-officedocument.spreadsheetml.worksheet+xml">
        <DigestMethod Algorithm="http://www.w3.org/2000/09/xmldsig#sha1"/>
        <DigestValue>EatQy0xH2/gbrYjgeOkbDPurEvs=</DigestValue>
      </Reference>
      <Reference URI="/xl/worksheets/sheet4.xml?ContentType=application/vnd.openxmlformats-officedocument.spreadsheetml.worksheet+xml">
        <DigestMethod Algorithm="http://www.w3.org/2000/09/xmldsig#sha1"/>
        <DigestValue>ppJ5VafmwP7PoE7hCwEDh1fQ1ds=</DigestValue>
      </Reference>
      <Reference URI="/xl/worksheets/sheet5.xml?ContentType=application/vnd.openxmlformats-officedocument.spreadsheetml.worksheet+xml">
        <DigestMethod Algorithm="http://www.w3.org/2000/09/xmldsig#sha1"/>
        <DigestValue>cv5F6fvQ41TRy+mBXZ/kiHLBRpU=</DigestValue>
      </Reference>
      <Reference URI="/xl/worksheets/sheet6.xml?ContentType=application/vnd.openxmlformats-officedocument.spreadsheetml.worksheet+xml">
        <DigestMethod Algorithm="http://www.w3.org/2000/09/xmldsig#sha1"/>
        <DigestValue>ntBmIUOtVqKC/WxuIeRIiX0xnrg=</DigestValue>
      </Reference>
      <Reference URI="/xl/worksheets/sheet7.xml?ContentType=application/vnd.openxmlformats-officedocument.spreadsheetml.worksheet+xml">
        <DigestMethod Algorithm="http://www.w3.org/2000/09/xmldsig#sha1"/>
        <DigestValue>4D+TLQLwV5IOJVeJi0aJ+L8XLtU=</DigestValue>
      </Reference>
      <Reference URI="/xl/worksheets/sheet8.xml?ContentType=application/vnd.openxmlformats-officedocument.spreadsheetml.worksheet+xml">
        <DigestMethod Algorithm="http://www.w3.org/2000/09/xmldsig#sha1"/>
        <DigestValue>+rJU25/h83bC4RLscllFEHlDy/s=</DigestValue>
      </Reference>
      <Reference URI="/xl/worksheets/sheet9.xml?ContentType=application/vnd.openxmlformats-officedocument.spreadsheetml.worksheet+xml">
        <DigestMethod Algorithm="http://www.w3.org/2000/09/xmldsig#sha1"/>
        <DigestValue>ehKtzg7t2KyNprAIXa6R3k/pvso=</DigestValue>
      </Reference>
    </Manifest>
    <SignatureProperties>
      <SignatureProperty Id="idSignatureTime" Target="#idPackageSignature">
        <mdssi:SignatureTime>
          <mdssi:Format>YYYY-MM-DDThh:mm:ssTZD</mdssi:Format>
          <mdssi:Value>2014-01-19T03:24:25Z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ChuKySo</SignatureComments>
          <WindowsVersion>6.1</WindowsVersion>
          <OfficeVersion>12.0</OfficeVersion>
          <ApplicationVersion>12.0</ApplicationVersion>
          <Monitors>1</Monitors>
          <HorizontalResolution>1280</HorizontalResolution>
          <VerticalResolution>800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Bang CDKT</vt:lpstr>
      <vt:lpstr>LCTT</vt:lpstr>
      <vt:lpstr>KQHDSX</vt:lpstr>
      <vt:lpstr>TM 2</vt:lpstr>
      <vt:lpstr>TM</vt:lpstr>
      <vt:lpstr>1</vt:lpstr>
      <vt:lpstr>2</vt:lpstr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Phung Van Tuyen</cp:lastModifiedBy>
  <cp:lastPrinted>2013-04-19T06:56:12Z</cp:lastPrinted>
  <dcterms:created xsi:type="dcterms:W3CDTF">1999-03-29T22:44:06Z</dcterms:created>
  <dcterms:modified xsi:type="dcterms:W3CDTF">2014-01-19T03:26:27Z</dcterms:modified>
</cp:coreProperties>
</file>