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850" windowWidth="12120" windowHeight="8685" tabRatio="609" activeTab="0"/>
  </bookViews>
  <sheets>
    <sheet name="Bang CDKT" sheetId="1" r:id="rId1"/>
    <sheet name="LCTT" sheetId="2" r:id="rId2"/>
    <sheet name="TM 2" sheetId="3" r:id="rId3"/>
    <sheet name="TM" sheetId="4" r:id="rId4"/>
    <sheet name="KQHDSX" sheetId="5" r:id="rId5"/>
    <sheet name="1" sheetId="6" r:id="rId6"/>
    <sheet name="2" sheetId="7" r:id="rId7"/>
    <sheet name="3" sheetId="8" r:id="rId8"/>
    <sheet name="00000000" sheetId="9" state="veryHidden" r:id="rId9"/>
    <sheet name="10000000" sheetId="10" state="veryHidden" r:id="rId10"/>
    <sheet name="20000000" sheetId="11" state="veryHidden" r:id="rId11"/>
    <sheet name="30000000" sheetId="12" state="veryHidden" r:id="rId12"/>
    <sheet name="40000000" sheetId="13" state="veryHidden" r:id="rId13"/>
    <sheet name="50000000" sheetId="14" state="veryHidden" r:id="rId14"/>
    <sheet name="60000000" sheetId="15" state="veryHidden" r:id="rId15"/>
    <sheet name="70000000" sheetId="16" state="veryHidden" r:id="rId16"/>
    <sheet name="80000000" sheetId="17" state="veryHidden" r:id="rId17"/>
    <sheet name="90000000" sheetId="18" state="veryHidden" r:id="rId18"/>
    <sheet name="a0000000" sheetId="19" state="veryHidden" r:id="rId19"/>
    <sheet name="b0000000" sheetId="20" state="veryHidden" r:id="rId20"/>
    <sheet name="c0000000" sheetId="21" state="veryHidden" r:id="rId21"/>
    <sheet name="d0000000" sheetId="22" state="veryHidden" r:id="rId22"/>
    <sheet name="e0000000" sheetId="23" state="veryHidden" r:id="rId23"/>
    <sheet name="f0000000" sheetId="24" state="veryHidden" r:id="rId24"/>
    <sheet name="g0000000" sheetId="25" state="veryHidden" r:id="rId25"/>
    <sheet name="h0000000" sheetId="26" state="veryHidden" r:id="rId26"/>
    <sheet name="i0000000" sheetId="27" state="veryHidden" r:id="rId27"/>
  </sheets>
  <externalReferences>
    <externalReference r:id="rId30"/>
  </externalReferences>
  <definedNames>
    <definedName name="a">IF('[1]m'!$D1=1,"Néi",IF('[1]m'!$D1=2,"Ngo¹i",IF('[1]m'!$D1=3,"FH",IF('[1]m'!$D1=4,"SNG",""))))</definedName>
    <definedName name="a">IF('[1]m'!$D1=1,"Néi",IF('[1]m'!$D1=2,"Ngo¹i",IF('[1]m'!$D1=3,"FH",IF('[1]m'!$D1=4,"SNG",""))))</definedName>
    <definedName name="a">IF('[1]m'!$D1=1,"Néi",IF('[1]m'!$D1=2,"Ngo¹i",IF('[1]m'!$D1=3,"FH",IF('[1]m'!$D1=4,"SNG",""))))</definedName>
    <definedName name="a">IF('[1]m'!$D1=1,"Néi",IF('[1]m'!$D1=2,"Ngo¹i",IF('[1]m'!$D1=3,"FH",IF('[1]m'!$D1=4,"SNG",""))))</definedName>
    <definedName name="aa">#REF!</definedName>
    <definedName name="aa">#REF!</definedName>
    <definedName name="aa">#REF!</definedName>
    <definedName name="aa">#REF!</definedName>
    <definedName name="b">IF('[1]m'!$D1=1,'[1]m'!E1,IF('[1]m'!$D1=2,'[1]m'!F1,IF('[1]m'!$D1=3,'[1]m'!G1,IF('[1]m'!$D1=4,'[1]m'!H1,0))))</definedName>
    <definedName name="b">IF('[1]m'!$D1=1,'[1]m'!E1,IF('[1]m'!$D1=2,'[1]m'!F1,IF('[1]m'!$D1=3,'[1]m'!G1,IF('[1]m'!$D1=4,'[1]m'!H1,0))))</definedName>
    <definedName name="b">IF('[1]m'!$D1=1,'[1]m'!E1,IF('[1]m'!$D1=2,'[1]m'!F1,IF('[1]m'!$D1=3,'[1]m'!G1,IF('[1]m'!$D1=4,'[1]m'!H1,0))))</definedName>
    <definedName name="b">IF('[1]m'!$D1=1,'[1]m'!E1,IF('[1]m'!$D1=2,'[1]m'!F1,IF('[1]m'!$D1=3,'[1]m'!G1,IF('[1]m'!$D1=4,'[1]m'!H1,0))))</definedName>
    <definedName name="bb">#REF!</definedName>
    <definedName name="bb">#REF!</definedName>
    <definedName name="bb">#REF!</definedName>
    <definedName name="bb">#REF!</definedName>
    <definedName name="cc">#REF!</definedName>
    <definedName name="cc">#REF!</definedName>
    <definedName name="cc">#REF!</definedName>
    <definedName name="cc">#REF!</definedName>
    <definedName name="Z_3AC12061_66A2_11D8_93C5_000102640D10_.wvu.PrintTitles" localSheetId="0" hidden="1">'Bang CDKT'!$7:$7</definedName>
    <definedName name="Z_BDEA0E8C_FE60_46CC_9D3B_D8EC707CDC49_.wvu.PrintTitles" localSheetId="0" hidden="1">'Bang CDKT'!$7:$7</definedName>
  </definedNames>
  <calcPr fullCalcOnLoad="1"/>
</workbook>
</file>

<file path=xl/sharedStrings.xml><?xml version="1.0" encoding="utf-8"?>
<sst xmlns="http://schemas.openxmlformats.org/spreadsheetml/2006/main" count="1005" uniqueCount="877">
  <si>
    <t xml:space="preserve"> + Trung tu xe CAT 773E sè 64</t>
  </si>
  <si>
    <t xml:space="preserve"> + Trung tu xe Scania sè 14M-8879</t>
  </si>
  <si>
    <r>
      <t xml:space="preserve"> - </t>
    </r>
    <r>
      <rPr>
        <b/>
        <u val="single"/>
        <sz val="11"/>
        <rFont val=".VnArial Narrow"/>
        <family val="2"/>
      </rPr>
      <t>Chi phÝ XDCB dë dang</t>
    </r>
  </si>
  <si>
    <r>
      <t xml:space="preserve">        </t>
    </r>
    <r>
      <rPr>
        <i/>
        <u val="single"/>
        <sz val="11"/>
        <rFont val=".VnArial Narrow"/>
        <family val="2"/>
      </rPr>
      <t xml:space="preserve"> Trong ®ã</t>
    </r>
    <r>
      <rPr>
        <i/>
        <sz val="11"/>
        <rFont val=".VnArial Narrow"/>
        <family val="2"/>
      </rPr>
      <t xml:space="preserve"> : Nh÷ng c«ng tr×nh lín </t>
    </r>
  </si>
  <si>
    <t>Ph©n tÝch mét sè chØ tiªu tµi chÝnh Quý I/2010</t>
  </si>
  <si>
    <t>Trong ®ã:</t>
  </si>
  <si>
    <t xml:space="preserve"> - L·i tiÒn göi, tiÒn cho vay</t>
  </si>
  <si>
    <t xml:space="preserve"> - Gi¸ trÞ cßn l¹i, chi phÝ nh­îng b¸n, thanh lý cña B§S ®Çu t­ ®· b¸n</t>
  </si>
  <si>
    <t>1 Tû suÊt lîi nhuËn/ doanh thu</t>
  </si>
  <si>
    <t>2 Tû suÊt lîi nhuËn/ tæng tµi s¶n</t>
  </si>
  <si>
    <t xml:space="preserve">  Chi phÝ ®i vay ®­îc ghi nhËn vµo chi phÝ s¶n xuÊt, KD  trong kú khi ph¸t sinh ,trõ chi phÝ ®I vay liªn quan</t>
  </si>
  <si>
    <t>Phßng kÕ to¸n th«ng kª</t>
  </si>
  <si>
    <t>ChØ tÝnh VËt t­ + c«ng cô dông cô</t>
  </si>
  <si>
    <t>trùc tiÕp ®Õn viÖc ®Çu t­ x©y dùng hoÆc s¶n xuÊt TS dë dang ®­îc tÝnh vµo gi¸ trÞ cña TS ®ã(®­îc vèn ho¸)</t>
  </si>
  <si>
    <t>kÕ to¸n tiÕn hµnh ghi bæ sung hoÆc ghi gi¶m chi phÝ t­¬ng øng víi phÇn chªnh lÖch.</t>
  </si>
  <si>
    <t xml:space="preserve">  Kho¶n ®Çu t­ vµo C«ng ty con, C«ng ty liªn kÕt ®­îc kÕ to¸n theo PP  gi¸ gèc.Lîi nhuËn thuÇn ®uîc</t>
  </si>
  <si>
    <t>Tuyªn bè vÒ viÖc tu©n thñ ChuÈn mùc kÕ to¸n vµ ChÕ ®é kÕ to¸n</t>
  </si>
  <si>
    <t>1. Tµi s¶n thuª ngoµi</t>
  </si>
  <si>
    <t xml:space="preserve"> - §Çu t­ cæ phiÕu</t>
  </si>
  <si>
    <t>3. Hµng ho¸ nhËn b¸n hé, nhËn ký c­îc, ký göi</t>
  </si>
  <si>
    <t>B/ Tµi s¶n dµi h¹n (200=210+220+240+250+260)</t>
  </si>
  <si>
    <t>B¶n thuyÕt minh b¸o c¸o tµi chÝnh</t>
  </si>
  <si>
    <t>Kú kÕ to¸n, ®¬n vÞ tiÒn tÖ sö dông trong kÕ to¸n</t>
  </si>
  <si>
    <t>Ph©n tÝch kh¶ n¨ng sinh lêi</t>
  </si>
  <si>
    <t>ph©n tÝch kh¶ n¨ng Qlý TS¶n</t>
  </si>
  <si>
    <t xml:space="preserve">  2- C¸c kho¶n gi¶m trõ doanh thu</t>
  </si>
  <si>
    <t xml:space="preserve">  1- Doanh thu b¸n hµng vµ CC DV</t>
  </si>
  <si>
    <t>ph¶I chi ®Ó thanh to¸n nghÜa vô nî hiÖn t¹i t¹i ngµy kÕt thóc kú KT n¨m hoÆc t¹i ngµy kÕt thóc kú kÕ to¸n</t>
  </si>
  <si>
    <t>Doanh thu b¸n hµng ®­îc ghi nhËn khi ®ång thêi tho¶ m·n c¸c ®iÒu kiÖn sau:</t>
  </si>
  <si>
    <t xml:space="preserve"> -C«ng ty ®· thu ®­îc hoÆc sÏ thu ®­îc lîi Ých kinh tÕ tõ giao dÞch b¸n hµng.</t>
  </si>
  <si>
    <t>gi÷a niªn ®é</t>
  </si>
  <si>
    <t>Nguyªn t¾c ghi nhËn vèn chñ së h÷u</t>
  </si>
  <si>
    <t xml:space="preserve"> - VËn t¶I ®­êng s¾t, ®­êng bé, ®­êng thñy néi ®Þa.</t>
  </si>
  <si>
    <t xml:space="preserve"> - Söa ch÷a thiÕt bÞ ®iÖn,thiÕt bÞ liªn l¹c.</t>
  </si>
  <si>
    <t xml:space="preserve"> - Ho¹t ®éng dÞch vô c«ng nghÖ th«ng tin vµ dÞch vô kh¸c liªn quan ®Õn m¸y vi tÝnh.</t>
  </si>
  <si>
    <t xml:space="preserve">M· </t>
  </si>
  <si>
    <t xml:space="preserve">Kú </t>
  </si>
  <si>
    <t xml:space="preserve">2. Nguån kinh phÝ sù nghiÖp </t>
  </si>
  <si>
    <t>nµy</t>
  </si>
  <si>
    <t>0 1</t>
  </si>
  <si>
    <t xml:space="preserve">PhÇn c«ng viÖc cung cÊp dÞch vô ®· hoµn thµnh ®­îc x¸c ®Þnh theo ph­¬ng ph¸p ®¸nh gi¸ c«ng viÖc hoµn </t>
  </si>
  <si>
    <t xml:space="preserve">thµnh </t>
  </si>
  <si>
    <t>Doanh thu ho¹t ®éng tµi chÝnh</t>
  </si>
  <si>
    <t>4.TiÒn thu håi cho vay,b¸n l¹i c¸c c«ng cô nî cña ®¬n vÞ kh¸c</t>
  </si>
  <si>
    <t>5.TiÒn chi ®Çu t­ gãp vèn vµo ®¬n vÞ kh¸c</t>
  </si>
  <si>
    <t xml:space="preserve"> </t>
  </si>
  <si>
    <t>nguyªn t¾c phï hîp gi÷a doanh thu vµ chi phÝ.Khi c¸c chi phÝ ®ã ph¸t sinh, nÕu cã chªnh lÖch víi sè ®· trÝch,</t>
  </si>
  <si>
    <t xml:space="preserve">Tæng sè tiÒn thuª tèi thiÓu trong t­¬ng lai cña h/®ång thuª h/®éng </t>
  </si>
  <si>
    <t xml:space="preserve"> + Doanh thu b¸n hµng</t>
  </si>
  <si>
    <t xml:space="preserve"> + Doanh thu cung cÊp dÞch vô</t>
  </si>
  <si>
    <t xml:space="preserve"> + ChiÕt khÊu th­¬ng m¹i</t>
  </si>
  <si>
    <t xml:space="preserve"> + Gi¶m gi¸ hµng b¸n</t>
  </si>
  <si>
    <t>doanh ph¸t sinh sau khi gãp vèn liªn doanh.</t>
  </si>
  <si>
    <t>cña ph¸p luËt hoÆc c¸c rµng buéc kh¸c mµ DN ph¶i thùc hiÖn</t>
  </si>
  <si>
    <t>6- Th«ng tin vÒ ho¹t ®éng liªn tôc</t>
  </si>
  <si>
    <t>§Çu n¨m</t>
  </si>
  <si>
    <t>Cuèi n¨m</t>
  </si>
  <si>
    <t xml:space="preserve"> - C¸c kho¶n ph¶i tr¶, ph¶i nép kh¸c</t>
  </si>
  <si>
    <t xml:space="preserve"> - L·i b¸n ngo¹i tÖ</t>
  </si>
  <si>
    <t xml:space="preserve"> - L·i b¸n hµng tr¶ chËm</t>
  </si>
  <si>
    <t xml:space="preserve"> - Ho¹t ®éng dÞch vô hç trî khai th¸c má vµ quÆng kh¸c.</t>
  </si>
  <si>
    <t xml:space="preserve"> - Ph¸ dì</t>
  </si>
  <si>
    <t xml:space="preserve"> - ChuÈn bÞ mÆt b»ng.</t>
  </si>
  <si>
    <t xml:space="preserve"> - Tho¸t n­íc vµ xö lý n­íc th¶i.</t>
  </si>
  <si>
    <t xml:space="preserve"> - Nhµ hµng vµ c¸c dÞch vô ¨n uèng phôc vô l­u ®éng.</t>
  </si>
  <si>
    <t xml:space="preserve"> - Kho b·I vµ l­u gi÷ hµng hãa.</t>
  </si>
  <si>
    <t xml:space="preserve"> - L¾p ®Æt hÖ thèng ®iÖn, hÖ thèng cÊp, tho¸t n­íc, lß s­ëi vµ ®iÒu hßa;l¾p ®Æt m¸y mãc vµ thiÕt bÞ c«ng nghiÖp</t>
  </si>
  <si>
    <t xml:space="preserve"> - Ho¹t ®éng cña c¸c c¬ së thÓ thao.</t>
  </si>
  <si>
    <t xml:space="preserve"> - Gia c«ng c¬ khÝ; xö lý vµ tr¸ng phñ kim lo¹i.</t>
  </si>
  <si>
    <t xml:space="preserve"> - Khai th¸c vµ thu gom than cøng, than non, than bïn</t>
  </si>
  <si>
    <t xml:space="preserve"> - RÌn, dËp, Ðp vµ c¸n kim lo¹i; luyÖn bét kim lo¹i.</t>
  </si>
  <si>
    <t>sè</t>
  </si>
  <si>
    <t>1.TiÒn thu tõ ph¸t hµnh cæ phiÕu,nhËn vèn gãp cña chñ së h÷u</t>
  </si>
  <si>
    <t>2.TiÒn chi tr¶ vèn gãp cho c¸c CSH,mua l¹i CP cña DN ®· ph¸t hµnh</t>
  </si>
  <si>
    <t>3.TiÒn vay ng¾n h¹n,dµi h¹n nhËn ®­îc</t>
  </si>
  <si>
    <t>4. TiÒn chi tr¶ nî gèc vay</t>
  </si>
  <si>
    <t>Tæng céng nguån vèn</t>
  </si>
  <si>
    <t>ChØ tiªu</t>
  </si>
  <si>
    <t>Nguyªn t¾c vµ ph­¬ng ph¸p ghi nhËn chi phÝ thuÕ TNDN hiÖn hµnh, chi phÝ thuÕ thu nhËp</t>
  </si>
  <si>
    <t xml:space="preserve"> - Chi phÝ ph¶i tr¶ kh¸c</t>
  </si>
  <si>
    <t>7-Nh÷ng th«ng tin kh¸c:</t>
  </si>
  <si>
    <t xml:space="preserve">  h¹n ®Õn h¹n ph¶I tr¶.</t>
  </si>
  <si>
    <t xml:space="preserve">     Cuèi n¨m 2012 c«ng ty ®ang vay dµi h¹n 120.852.135.433  ®ång , trong ®ã cã 35.810.000.000 ®ång vay dµi</t>
  </si>
  <si>
    <t>Nguån vèn ®Çu t­ XDCB</t>
  </si>
  <si>
    <t xml:space="preserve">     -Nhµ cöa ,vËt kiÕn tróc :5-23 n¨m</t>
  </si>
  <si>
    <t xml:space="preserve">    -ThiÕt bÞ, dông cô qu¶n lý :3-7 n¨m</t>
  </si>
  <si>
    <t xml:space="preserve"> + KhÊu hao ®­îc tÝnh theo ph­¬ng ph¸p ®­êng th¼ng.Thêi gian khÊu hao ®­îc ­íc tÝnh nh­ sau :</t>
  </si>
  <si>
    <t>Nguyªn t¾c ghi nhËn c¸c kho¶n ®Çu t­ tµi chÝnh</t>
  </si>
  <si>
    <t xml:space="preserve"> - TS thuÕ TN ho·n l¹i ph¶i tr¶ ph¸t sinh tõ c¸c kho¶n CL t¹m thêi chÞu thuÕ</t>
  </si>
  <si>
    <t>CCDC chê ph©n bæ</t>
  </si>
  <si>
    <t>Nguyªn t¾c vµ ph­¬ng ph¸p ghi nhËn c¸c kho¶n dù phßng ph¶i tr¶.</t>
  </si>
  <si>
    <t xml:space="preserve">      Ng­êi lËp biÓu                                        KÕ to¸n tr­ëng</t>
  </si>
  <si>
    <t xml:space="preserve"> + C¸c kho¶n ®Çu t­ ng¾n h¹n kh«ng qu¸ 3 th¸ng cã kh¶ n¨ng chuyÓn ®æi dÔ dµng thµnh tiÒn vµ ko cã nhiÒu</t>
  </si>
  <si>
    <t xml:space="preserve"> + Tµi s¶n cè ®Þnh h÷u h×nh vµ TSC§ v« h×nh ®­îc ghi nhËn theo gi¸ gèc. Trong qu¸ tr×nh sö dông, TSC§ </t>
  </si>
  <si>
    <t xml:space="preserve"> (Hht= TS ng¾n h¹n /Nî Ng¾n h¹n ) .Møc ®é an toµn &gt; 1 lµ tèt</t>
  </si>
  <si>
    <t xml:space="preserve">  2- HÖ sè kh¶ n¨ng thanh to¸n nhanh</t>
  </si>
  <si>
    <t>®¶m b¶o khi chi phÝ ph¸t sinh thùc tÕ kh«ng g©y ®ét biÕn cho chi phÝ s¶n xuÊt kinh doanh trªn c¬ së ®¶m b¶o</t>
  </si>
  <si>
    <t>Than - kho¸ng s¶n ViÖt Nam</t>
  </si>
  <si>
    <t xml:space="preserve">    TËp ®oµn c«ng nghiÖp</t>
  </si>
  <si>
    <t>TrÝch tr­íc c¸c chØ tiªu c«ng nghÖ</t>
  </si>
  <si>
    <t>Tæng sè CBCVN cã mÆt ®Õn 31/03/2013: 2.722 ng­êi</t>
  </si>
  <si>
    <t>Tæng sè CBCVN cã mÆt b×nh qu©n ®Õn 31/03/2013 :2.739 ng­êi</t>
  </si>
  <si>
    <t>Tæng quü l­¬ng : 43.813.288.612 ®ång</t>
  </si>
  <si>
    <t>TiÒn l­¬ng b×nh qu©n  : 5.331.381 ®/ng­êi/ th¸ng</t>
  </si>
  <si>
    <t xml:space="preserve"> - Kú kÕ to¸n n¨m cña c«ng ty b¾t ®Çu tõ ngµy 1/1/2013 vµ kÕt thóc vµo ngµy 31/03/2013</t>
  </si>
  <si>
    <t>T-T</t>
  </si>
  <si>
    <t>Ng©n s¸ch</t>
  </si>
  <si>
    <t>bæ xung</t>
  </si>
  <si>
    <t>kh¸c</t>
  </si>
  <si>
    <t xml:space="preserve"> - Gi¶m kh¸c</t>
  </si>
  <si>
    <t>PL+MT</t>
  </si>
  <si>
    <t xml:space="preserve">vay </t>
  </si>
  <si>
    <t>Kho¶n môc</t>
  </si>
  <si>
    <t xml:space="preserve">Nhµ cöa </t>
  </si>
  <si>
    <t>ThiÕt bÞ dông cô qu¶n lý</t>
  </si>
  <si>
    <t>Tæng                céng</t>
  </si>
  <si>
    <t>M¸y mãc                  thiÕt bÞ</t>
  </si>
  <si>
    <t>TSC§                        kh¸c</t>
  </si>
  <si>
    <t xml:space="preserve"> - Mua trong n¨m</t>
  </si>
  <si>
    <t xml:space="preserve"> - T¨ng kh¸c</t>
  </si>
  <si>
    <t xml:space="preserve"> - ChuyÓn sang B§S ®Çu t­</t>
  </si>
  <si>
    <t xml:space="preserve"> - Thanh lý, nh­îng b¸n</t>
  </si>
  <si>
    <t xml:space="preserve"> - §Çu t­ XDCB hoµn thµnh</t>
  </si>
  <si>
    <t>sè d­ cuèi n¨m</t>
  </si>
  <si>
    <t xml:space="preserve">Sè d­ ®Çu n¨m </t>
  </si>
  <si>
    <t xml:space="preserve"> - KhÊu hao trong n¨m</t>
  </si>
  <si>
    <t>Gi¸ trÞ cßn l¹i cña TSC§ HH</t>
  </si>
  <si>
    <t xml:space="preserve"> - T¹i ngµy ®Çu n¨m </t>
  </si>
  <si>
    <t xml:space="preserve"> - T¹i ngµy cuèi n¨m</t>
  </si>
  <si>
    <t xml:space="preserve">          * Gi¸ trÞ cßn l¹i cuèi n¨m cña TSC§ h÷u h×nh ®· dïng thÕ chÊp, cÇm cè c¸c kho¶n vay :</t>
  </si>
  <si>
    <t xml:space="preserve">          * C¸c cam kÕt vÒ viÖc mua, b¸n TSC§ h÷u h×nh cã gi¸ trÞ lín ch­a thùc hiÖn :</t>
  </si>
  <si>
    <t>Nguyªn gi¸ TSC§ h÷u h×nh</t>
  </si>
  <si>
    <t>GI¸ trÞ hao mßn luü kÕ</t>
  </si>
  <si>
    <t xml:space="preserve">          * Nguyªn gi¸ TSC§ cuèi n¨m ®· khÊu hao hÕt nh­ng vÉn cßn sö dông :</t>
  </si>
  <si>
    <t>B¶n quyÒn, b»ng s¸ng chÕ</t>
  </si>
  <si>
    <t>Nh·n hiÖu hµng ho¸</t>
  </si>
  <si>
    <t>TSC§ v«                  h×nh kh¸c</t>
  </si>
  <si>
    <t>PhÇn mÒm m¸y vi tÝnh</t>
  </si>
  <si>
    <t>Nguyªn gi¸ TSC§ v« h×nh</t>
  </si>
  <si>
    <t xml:space="preserve"> - T¹o ra tõ néi bé doanh nghiÖp</t>
  </si>
  <si>
    <t xml:space="preserve"> - T¨ng do hîp nhÊt kinh doanh</t>
  </si>
  <si>
    <t xml:space="preserve"> - Thanh lý nh­îng b¸n </t>
  </si>
  <si>
    <t>Gi¸ trÞ cßn l¹i cña TSC§ VH</t>
  </si>
  <si>
    <t xml:space="preserve">      - ThuyÕt  minh sè liÖu vµ gi¶i tr×nh kh¸c theo yªu cÇu cña ChuÈn mùc kÕ to¸n sè 05 '' BÊt ®éng s¶n ®Çu t­ ''</t>
  </si>
  <si>
    <t xml:space="preserve"> - Thanh lý </t>
  </si>
  <si>
    <t xml:space="preserve">         - XDCB dë dang</t>
  </si>
  <si>
    <t xml:space="preserve">         - SCL- TSC§</t>
  </si>
  <si>
    <t>Bãc ®Êt XDCB</t>
  </si>
  <si>
    <t xml:space="preserve">                     - ThiÕt bÞ c«ng t¸c</t>
  </si>
  <si>
    <t xml:space="preserve">                     - Tµi s¶n cè ®Þnh v« h×nh:</t>
  </si>
  <si>
    <t>8 - T¨ng, gi¶m TSC§ h÷u h×nh</t>
  </si>
  <si>
    <t>10 - T¨ng, gi¶m tµi s¶n cè ®Þnh v« h×nh :</t>
  </si>
  <si>
    <t>QuyÒn ph¸t hµnh</t>
  </si>
  <si>
    <t>GiÊy phÐp vµ giÊy phÐp nh­îng quyÒn</t>
  </si>
  <si>
    <t xml:space="preserve">         - Mua s¾m míi</t>
  </si>
  <si>
    <t>11 - Chi phÝ x©y dùng c¬ b¶n dë dang :</t>
  </si>
  <si>
    <t>Cuèi kú</t>
  </si>
  <si>
    <t>12 - T¨ng, gi¶m bÊt ®éng s¶n ®Çu t­ :</t>
  </si>
  <si>
    <t>22 - Vèn chñ së h÷u</t>
  </si>
  <si>
    <t>a. B¶ng ®èi chiÕu biÕn ®éng cña vèn chñ së h÷u</t>
  </si>
  <si>
    <t>Sè d­ ®Çu n¨m tr­íc</t>
  </si>
  <si>
    <t xml:space="preserve"> - T¨ng vèn trong n¨m tr­íc</t>
  </si>
  <si>
    <t xml:space="preserve"> - L·i trong n¨m tr­íc</t>
  </si>
  <si>
    <t xml:space="preserve"> - Gi¶m vèn trong n¨m tr­íc</t>
  </si>
  <si>
    <t xml:space="preserve"> - Lç trong n¨m tr­íc</t>
  </si>
  <si>
    <t>vèn §T cña chñ së h÷u</t>
  </si>
  <si>
    <t>ThÆng d­ vèn CP</t>
  </si>
  <si>
    <t>Vèn kh¸c cña chñ së h÷u</t>
  </si>
  <si>
    <t>Cæ phiÕu quü</t>
  </si>
  <si>
    <t>Chªnh lÖch ®¸nh gi¸ l¹i TS</t>
  </si>
  <si>
    <t xml:space="preserve"> - T¨ng vèn trong n¨m nay</t>
  </si>
  <si>
    <t xml:space="preserve"> - L·i trong n¨m nay</t>
  </si>
  <si>
    <t xml:space="preserve"> - Gi¶m vèn trong n¨m nay</t>
  </si>
  <si>
    <t xml:space="preserve"> - Lç trong n¨m nay</t>
  </si>
  <si>
    <t>Sè d­ cuèi n¨m nay</t>
  </si>
  <si>
    <t>b. Chi tiÕt vèn ®Çu t­ cña chñ së h÷u</t>
  </si>
  <si>
    <t xml:space="preserve"> - Vèn gãp cña Nhµ n­íc ( CPNN )</t>
  </si>
  <si>
    <t xml:space="preserve"> -  Vèn gãp cña c¸c ®èi t­îng kh¸c ( CPPT )</t>
  </si>
  <si>
    <t xml:space="preserve"> - Vèn tù bæ sung</t>
  </si>
  <si>
    <t xml:space="preserve"> - Kh¸c</t>
  </si>
  <si>
    <t>Sè DC n¨m tr­íc -Sè D§ n¨m nay</t>
  </si>
  <si>
    <t>c. C¸c giao dÞch vÒ vèn víi c¸c chñ së h÷u vµ ph©n phèi cæ tøc, chia lîi nhuËn</t>
  </si>
  <si>
    <t xml:space="preserve"> - Vèn ®Çu t­ cña chñ së h÷u</t>
  </si>
  <si>
    <t xml:space="preserve"> + Vèn gãp ®Çu n¨m</t>
  </si>
  <si>
    <t xml:space="preserve"> + Vèn gãp t¨ng trong n¨m</t>
  </si>
  <si>
    <t xml:space="preserve"> + Vèn gãp gi¶m trong n¨m </t>
  </si>
  <si>
    <t xml:space="preserve"> + Vèn gãp cuèi n¨m</t>
  </si>
  <si>
    <t xml:space="preserve"> - Cæ tøc , lîi nhuËn ®· chia</t>
  </si>
  <si>
    <t>d. Cæ tøc</t>
  </si>
  <si>
    <t xml:space="preserve"> - Cæ tøc ®· c«ng bè sau ngµy kÕt thóc kú kÕ to¸n n¨m</t>
  </si>
  <si>
    <t xml:space="preserve"> + Cæ tøc ®· c«ng bè trªn cæ phiÕu phæ th«ng </t>
  </si>
  <si>
    <t xml:space="preserve"> + Cæ tøc ®· c«ng bè trªn cæ phiÕu ­u ®·i</t>
  </si>
  <si>
    <t xml:space="preserve"> - Cæ tøc cña cæ phiÕu ­u ®·i luü kÕ ch­a ghi nhËn ®­îc</t>
  </si>
  <si>
    <t xml:space="preserve">®.Cæ phiÕu </t>
  </si>
  <si>
    <t xml:space="preserve"> - Sè l­îng cæ phiÕu ®¨ng ký ph¸t hµnh </t>
  </si>
  <si>
    <t xml:space="preserve"> - Sè l­îng cæ phiÕu ®· b¸n ra c«ng chóng</t>
  </si>
  <si>
    <t xml:space="preserve"> + Cæ phiÕu phæ th«ng</t>
  </si>
  <si>
    <t xml:space="preserve"> - Sè l­îng cæ phiÕu ®­îc mua l¹i</t>
  </si>
  <si>
    <t xml:space="preserve"> - Sè l­îng cæ phiÕu ®ang l­u hµnh</t>
  </si>
  <si>
    <t xml:space="preserve"> * MÖnh gi¸ cæ phiÕu ®ang l­u hµnh :</t>
  </si>
  <si>
    <t>e. C¸c quü cña doanh nghiÖp :</t>
  </si>
  <si>
    <t xml:space="preserve"> - Quü kh¸c thuéc vèn chñ së h÷u</t>
  </si>
  <si>
    <t xml:space="preserve"> * Môc ®Ých trÝch lËp vµ sö sông c¸c quü cña doanh nghiÖp</t>
  </si>
  <si>
    <t>g. Thu nhËp vµ chi phÝ ,l·i hoÆc lç ®­îc ghi nhËn trùc tiÕp vµo vèn chñ së h÷u theo quy ®Þnh cña c¸c chuÈn mùc kÕ to¸n cô thÓ .</t>
  </si>
  <si>
    <t xml:space="preserve"> - </t>
  </si>
  <si>
    <t xml:space="preserve">          * C¸c thay ®æi kh¸c vÒ TSC§ h÷u h×nh :</t>
  </si>
  <si>
    <t xml:space="preserve">                     - Tµi s¶n cè ®Þnh h÷u h×nh:</t>
  </si>
  <si>
    <t xml:space="preserve">         Trong ®ã : Nh÷ng thiÕt bÞ lín </t>
  </si>
  <si>
    <t xml:space="preserve">          * Nguyªn gi¸ TSC§ cuèi kú chê thanh lý :</t>
  </si>
  <si>
    <t xml:space="preserve"> - Thanh lý</t>
  </si>
  <si>
    <t xml:space="preserve"> - TS t¨ng theo BB kiÓm to¸n §L AASC 2008</t>
  </si>
  <si>
    <t xml:space="preserve"> - Do SCL TS hÕt khÊu hao</t>
  </si>
  <si>
    <t xml:space="preserve"> - CT trång rõng hoµn nguyªn m«I tr­êng</t>
  </si>
  <si>
    <t xml:space="preserve"> -  Hao mßn TSC§ nguån PLCC </t>
  </si>
  <si>
    <t>LN ch­a ph©n phèi</t>
  </si>
  <si>
    <t xml:space="preserve"> - Gi¶m do lu©n chuyÓn nhãm</t>
  </si>
  <si>
    <t xml:space="preserve"> - T¨ng lu©n chuyÓn nhãm</t>
  </si>
  <si>
    <t xml:space="preserve">Ph­¬ng tiÖn vËn t¶i truyÒn dÉn </t>
  </si>
  <si>
    <t xml:space="preserve"> - T¨ng do lu©n chuyÓn nhãm</t>
  </si>
  <si>
    <t xml:space="preserve"> - N/b¸n cho Cty Than Hßn Gai</t>
  </si>
  <si>
    <t xml:space="preserve"> - Gi¶m do nh­îng b¸n </t>
  </si>
  <si>
    <t xml:space="preserve"> - Do nh­îng b¸n</t>
  </si>
  <si>
    <t>Quü dù phßng tµi chÝnh</t>
  </si>
  <si>
    <t xml:space="preserve"> + CP lËp ®Ò ¸n Duy tr× vµ PT s¶n xuÊt</t>
  </si>
  <si>
    <t xml:space="preserve"> + DA XD nhµ v¨n phßng</t>
  </si>
  <si>
    <t xml:space="preserve"> + LËp DA §T ph¸t triÓn má</t>
  </si>
  <si>
    <t xml:space="preserve">           Chi phÝ kh¸c ( 811 )</t>
  </si>
  <si>
    <t xml:space="preserve">           KhÊu hao TSC§ PV ¨n CN ( 338 )</t>
  </si>
  <si>
    <t>Tr.®ã :  Do trÝch khÊu hao</t>
  </si>
  <si>
    <t xml:space="preserve">            Hao mßn TS PLCC + Nguån cÊp</t>
  </si>
  <si>
    <t xml:space="preserve"> + DA §T khai th¸c lé thiªn B¾c Bµng Danh</t>
  </si>
  <si>
    <t>rñi ro trong chuyÓn ®æi thµnh tiÒn kÓ tõ ngµy mua kho¶n ®Çu t­ ®ã t¹i thêi ®iÓm b¸o c¸o.</t>
  </si>
  <si>
    <r>
      <t>C«n</t>
    </r>
    <r>
      <rPr>
        <b/>
        <u val="single"/>
        <sz val="10"/>
        <rFont val=".VnTimeH"/>
        <family val="2"/>
      </rPr>
      <t xml:space="preserve">g ty CP than Hµ Tu </t>
    </r>
    <r>
      <rPr>
        <b/>
        <sz val="10"/>
        <rFont val=".VnTimeH"/>
        <family val="2"/>
      </rPr>
      <t>- VINACOMIN</t>
    </r>
  </si>
  <si>
    <t xml:space="preserve">*GÝa trÞ hoµn nhËp dù phßng gi¶m gi¸ hµng tån kho trong n¨m </t>
  </si>
  <si>
    <t>L­u chuyÓn tiÒn thuÇn tõ ho¹t ®éng ®Çu t­</t>
  </si>
  <si>
    <t>b¸o c¸o KÕt qu¶ ho¹t ®éng kinh doanh</t>
  </si>
  <si>
    <t>IV- Hµng tån kho</t>
  </si>
  <si>
    <t xml:space="preserve">  3- HÖ sè kh¶ n¨ng thanh to¸n nî dµi h¹n</t>
  </si>
  <si>
    <t xml:space="preserve">3. Nguån kinh phÝ ®· h×nh thµnh TSC§ </t>
  </si>
  <si>
    <t xml:space="preserve"> - §¬n vÞ tiÒn tÖ sö dông trong ghi chÐp kÕ to¸n lµ ®ång ViÖt nam (VND)</t>
  </si>
  <si>
    <t>III/</t>
  </si>
  <si>
    <t>6. Chªnh lÖch tû gi¸ hèi ®o¸i</t>
  </si>
  <si>
    <t>7. Quü ®Çu t­ ph¸t triÓn</t>
  </si>
  <si>
    <t>kho¶n t­¬ng ®­¬ng tiÒn</t>
  </si>
  <si>
    <t xml:space="preserve"> - Sè tiÒn vµ c¸c kho¶n t­¬ng ®­¬ng tiÒn thùc cã trong c«ng ty con hoÆc</t>
  </si>
  <si>
    <t xml:space="preserve">5. Ph¶i tr¶ ng­êi lao ®éng  </t>
  </si>
  <si>
    <t>n¨m 2013</t>
  </si>
  <si>
    <t xml:space="preserve"> - §Çu t­ cæ tr¸i phiÕu</t>
  </si>
  <si>
    <t xml:space="preserve"> - Cho vay dµi h¹n</t>
  </si>
  <si>
    <t xml:space="preserve"> - B¶o hiÓm x· héi, y tÕ (®Ó  l¹i C«ng ty)</t>
  </si>
  <si>
    <t>V09</t>
  </si>
  <si>
    <t>V10</t>
  </si>
  <si>
    <t>V11</t>
  </si>
  <si>
    <t>V12</t>
  </si>
  <si>
    <t>V13</t>
  </si>
  <si>
    <t>V14</t>
  </si>
  <si>
    <t>V21</t>
  </si>
  <si>
    <t>V15</t>
  </si>
  <si>
    <t>V16</t>
  </si>
  <si>
    <t>Doanh thu ho¹t ®éng tµi chÝnh( M· sè 21)</t>
  </si>
  <si>
    <t>Gi¸ vèn hµng b¸n( M· sè 11)</t>
  </si>
  <si>
    <t>V02</t>
  </si>
  <si>
    <t>V01</t>
  </si>
  <si>
    <t>V05</t>
  </si>
  <si>
    <t>V06</t>
  </si>
  <si>
    <t>V04</t>
  </si>
  <si>
    <t>V08</t>
  </si>
  <si>
    <t xml:space="preserve"> - L·i chªnh lÖch tû gi¸ ch­a thùc hiÖn</t>
  </si>
  <si>
    <t xml:space="preserve"> - Lç chªnh lÖch tû gi¸ ch­a thùc hiÖn</t>
  </si>
  <si>
    <t xml:space="preserve"> - Chi phÝ kinh doanh bÊt ®éng s¶n ®Çu t­</t>
  </si>
  <si>
    <t xml:space="preserve"> - Hao hôt, mÊt m¸t hanhg tån kho</t>
  </si>
  <si>
    <t xml:space="preserve"> - C¸c kho¶n chi phÝ vuît møc b×nh th­êng</t>
  </si>
  <si>
    <t xml:space="preserve">  3- Doanh thu thuÇn ( 10 = 01-02)</t>
  </si>
  <si>
    <t xml:space="preserve">          LËp biÓu                                 KÕ to¸n tr­ëng</t>
  </si>
  <si>
    <t xml:space="preserve"> - Doanh thu ho¹t ®éng tµi chÝnh kh¸c</t>
  </si>
  <si>
    <t>C¸c chÝnh s¸ch kÕ to¸n ¸p dông :</t>
  </si>
  <si>
    <t>1. Lîi nhuËn tr­íc thuÕ</t>
  </si>
  <si>
    <t>I.L­u chuyÓn tiÒn tõ ho¹t ®éng kinh doanh</t>
  </si>
  <si>
    <t xml:space="preserve">   + Quü phóc lîi ®· h×nh thµnh tµi s¶n</t>
  </si>
  <si>
    <t>I- C¸c kho¶n ph¶i thu dµi h¹n</t>
  </si>
  <si>
    <t>LÜnh vùc kinh doanh</t>
  </si>
  <si>
    <t xml:space="preserve">LÜnh vùc kinh doanh cña c«ng ty lµ s¶n xuÊt vµ kinh doanh dÞch vô </t>
  </si>
  <si>
    <t>Ngµnh nghÒ kinh doanh:</t>
  </si>
  <si>
    <t xml:space="preserve"> - Sè d­ BQ TK 131</t>
  </si>
  <si>
    <t xml:space="preserve"> - Sè d­ BQ TK 331</t>
  </si>
  <si>
    <t>Vèn kh¸c cña chñ së h÷u ®­îc ghi theo gi¸ trÞ cßn l¹i gi÷a gi¸ trÞ hîp lý cña c¸c tµi s¶n mµ doanh nghiÖp ®­îc</t>
  </si>
  <si>
    <t xml:space="preserve"> -   </t>
  </si>
  <si>
    <t xml:space="preserve"> - Quü ®Çu t­ ph¸t triÓn</t>
  </si>
  <si>
    <t xml:space="preserve"> - Quü dù phßng tµi chÝnh</t>
  </si>
  <si>
    <t xml:space="preserve">   V - Th«ng tin bæ sung cho c¸c kho¶n môc tr×nh bµy trong B¶ng c©n ®èi kÕ to¸n</t>
  </si>
  <si>
    <t>doanh. C¸c kho¶n ®­îc chia kh¸c (ngoµi LN thuÇn) ®­îc coi lµ phÇn thu håi c¸c kho¶n §t­ ®­îc ghi nhËn</t>
  </si>
  <si>
    <t xml:space="preserve"> - TrÝch tr­íc chi phÝ m«I tr­êng t¹i c«ng ty</t>
  </si>
  <si>
    <t xml:space="preserve">6. Dù phßng c¸c kho¶n ph¶i thu khã ®ßi </t>
  </si>
  <si>
    <t>thanh to¸n tiÒn thuª tèi thiÓu(kh«ng bao gåm thuÕ GTGT) vµ c¸c chi phÝ trùc tiÕp ph¸t sinh ban ®Çu liªn quan</t>
  </si>
  <si>
    <t>®Õn TSC§ thuª tµi chÝnh. Trong qu¸ tr×nh sö dông, TSC§ thuª TC ®­îc nghi nhËn theo nguyªn gi¸, hao mßn</t>
  </si>
  <si>
    <t>luü kÕ vµ gi¸ trÞ cßn l¹i.</t>
  </si>
  <si>
    <t xml:space="preserve"> - C¸c kho¶n ph¶i thu nhµ n­íc</t>
  </si>
  <si>
    <t>I- Nî ng¾n h¹n</t>
  </si>
  <si>
    <t xml:space="preserve">    + Gi¸ b¸n b×nh qu©n trong kú</t>
  </si>
  <si>
    <t xml:space="preserve">    + Gi¸ thµnh TT b×nh qu©n cã l·I vay trong kú</t>
  </si>
  <si>
    <t xml:space="preserve"> - §iÒu chØnh CP TTNDN cña c¸c n¨m tr­íc vµo CPTTN hiÖn hµnh n¨m nay</t>
  </si>
  <si>
    <t xml:space="preserve"> - Tæng chi phÝ thuÕ TNDN hiÖn hµnh</t>
  </si>
  <si>
    <t>Nguyªn t¾c vµ ph­¬ng ph¸p ghi nhËn chi phÝ tµi chÝnh</t>
  </si>
  <si>
    <t>IX - Nh÷ng th«ng tin kh¸c:</t>
  </si>
  <si>
    <t>Chi phÝ s¶n xuÊt kinh doanh theo yÕu tè</t>
  </si>
  <si>
    <t>Chi phÝ nguyªn liÖu, vËt liÖu</t>
  </si>
  <si>
    <t xml:space="preserve"> - Nguyªn vËt liÖu</t>
  </si>
  <si>
    <t xml:space="preserve"> - Nhiªn liÖu</t>
  </si>
  <si>
    <t xml:space="preserve"> - §éng lùc</t>
  </si>
  <si>
    <t>Chi phÝ nh©n c«ng</t>
  </si>
  <si>
    <t xml:space="preserve"> - TiÒn l­¬ng</t>
  </si>
  <si>
    <t>9.Quü ph¸t triÓn khoa häc vµ C«ng nghÖ</t>
  </si>
  <si>
    <t xml:space="preserve">1. Vay vµ nî ng¾n h¹n                       </t>
  </si>
  <si>
    <t>2. Ph¶i tr¶ cho ng­êi b¸n</t>
  </si>
  <si>
    <t>3. Ng­êi mua tr¶ tiÒn tr­íc</t>
  </si>
  <si>
    <t xml:space="preserve"> - Tû suÊt quay vßng nî ph¶i thu (Tæng nî 131/d­ BQ 131)</t>
  </si>
  <si>
    <r>
      <t xml:space="preserve">    </t>
    </r>
    <r>
      <rPr>
        <i/>
        <sz val="12"/>
        <rFont val=".vntime"/>
        <family val="2"/>
      </rPr>
      <t xml:space="preserve"> + §é dµi kú lu©n chuyÓn ph¶i thu (Ngµy)</t>
    </r>
  </si>
  <si>
    <t>II</t>
  </si>
  <si>
    <t>I</t>
  </si>
  <si>
    <t xml:space="preserve"> + Gi¸ trÞ hµng tån kho ®­îc x¸c ®Þnh theo ph­¬ng ph¸p  b×nh qu©n gia quyÒn.</t>
  </si>
  <si>
    <t>2.TiÒn thu tõ thanh lý, nh­îng b¸n TCS§  vµ c¸c TS dµi h¹n kh¸c</t>
  </si>
  <si>
    <t xml:space="preserve">II Tû suÊt sinh lêi - Lîi nhuËn </t>
  </si>
  <si>
    <t xml:space="preserve">Doanh thu </t>
  </si>
  <si>
    <t xml:space="preserve">I Lîi nhuËn </t>
  </si>
  <si>
    <t>Th«ng tin bæ sung cho c¸c kho¶n môc tr×nh bµy trong BC l­u chuyÓn tiÒn tÖ</t>
  </si>
  <si>
    <t xml:space="preserve"> c¸c kho¶n tiÒn do DN n¾m gi÷ nh­ng kh«ng ®­îc sö dông</t>
  </si>
  <si>
    <t>qua nghiÖp vô cho thuª tµi chÝnh</t>
  </si>
  <si>
    <t xml:space="preserve"> (Hn=(TiÒn+ §T­ NH)/Nî Ng¾n h¹n )).Møc ®é an toµn &gt;1</t>
  </si>
  <si>
    <t xml:space="preserve">Tæng céng </t>
  </si>
  <si>
    <t xml:space="preserve"> - Mua doanh nghiÖp th«ng qua ph¸t hµnh cæ phiÕu</t>
  </si>
  <si>
    <t xml:space="preserve">Mua TS b»ng c¸ch nhËn c¸c kho¶n nî liªn quan trùc tiÕp ho¨c th«ng </t>
  </si>
  <si>
    <t xml:space="preserve">     -Ph­¬ng tiÖn vËn t¶I : 3-8 n¨m</t>
  </si>
  <si>
    <t>Quý I  n¨m 2010</t>
  </si>
  <si>
    <t>Chi phÝ tr¶ tr­íc dµi h¹n (242)</t>
  </si>
  <si>
    <t>lµ tiÒn vµ c¸c kho¶n t­¬ng ®­¬ng tiÒn trong cty con hoÆc ®¬n vÞ</t>
  </si>
  <si>
    <t>Mua vµ thanh lý c«ng ty con hoÆc ®¬n vÞ kinh doanh kh¸c trong kú b¸o c¸o</t>
  </si>
  <si>
    <t>3- Th«ng tin vÒ c¸c bªn liªn quan</t>
  </si>
  <si>
    <t xml:space="preserve"> - Ph¶i tr¶ dµi h¹n néi bé kh¸c</t>
  </si>
  <si>
    <t>Vay dµi h¹n</t>
  </si>
  <si>
    <t xml:space="preserve"> - Vay ng©n hµng</t>
  </si>
  <si>
    <t xml:space="preserve"> - PhÇn gi¸ trÞ TS(Tæng hîp theo tõng lo¹i TS) vµ nî ph¶i tr¶ kh«ng ph¶i</t>
  </si>
  <si>
    <t>kinh doanh kh¸c ®­îc mua hoÆc thanh lý trong kú</t>
  </si>
  <si>
    <t>Chªnh lÖch tû gi¸ hèi ®o¸i ch­a thùc hiÖn</t>
  </si>
  <si>
    <t>L·i lç tõ ho¹t ®éng ®Çu t­</t>
  </si>
  <si>
    <t>Chi phÝ l·i vay</t>
  </si>
  <si>
    <t>(Tăng)/Gi¶m c¸c kho¶n ph¶i thu</t>
  </si>
  <si>
    <t>TiÒn l·i vay ®· tr¶</t>
  </si>
  <si>
    <t>3.TiÒn chi cho vay, mua c¸c c«ng cô nî cña ®¬n vÞ kh¸c</t>
  </si>
  <si>
    <t>Chi phÝ kh¸c b»ng tiÒn</t>
  </si>
  <si>
    <t xml:space="preserve"> - C«ng ty tµi chÝnh TËp ®oµn than</t>
  </si>
  <si>
    <t xml:space="preserve"> - TËp ®oµn CN than - KS ViÖt nam</t>
  </si>
  <si>
    <t>Khấu hao ta× s¶n cè ®Þnh</t>
  </si>
  <si>
    <t>1.TiÒn chi ®Ó mua s¾m vµ XD TSC§ vµ c¸cTS dµi h¹n kh¸c</t>
  </si>
  <si>
    <t>II - Nî dµi h¹n</t>
  </si>
  <si>
    <t>§¬n vÞ tÝnh: §ång viÖt nam</t>
  </si>
  <si>
    <t>Sè cuèi kú</t>
  </si>
  <si>
    <t>ho¹t ®éng kinh doanh cña c«ng ty ph¶n ¸nh kho¶n thu nhËp ®­îc chia tõ lîi nhuËn thuÇn luü kÕ cña Cty liªn</t>
  </si>
  <si>
    <t xml:space="preserve"> - Nî dµi h¹n ®Õn h¹n tr¶</t>
  </si>
  <si>
    <t xml:space="preserve"> - Thuª thu nhËp c¸ nh©n</t>
  </si>
  <si>
    <t xml:space="preserve"> - ThuÕ nhµ ®Êt vµ tiÒn thuª ®Êt</t>
  </si>
  <si>
    <t>§Æc ®iÓm ho¹t ®éng doanh nghiÖp:</t>
  </si>
  <si>
    <t>H×nh thøc së h÷u vèn</t>
  </si>
  <si>
    <t>3 Tû suÊt lîi nhuËn/ nguån vèn chñ së h÷u</t>
  </si>
  <si>
    <t xml:space="preserve"> -Lîi nhuËn biªn (ROS) (LN sau thuÕ /doanh thu)</t>
  </si>
  <si>
    <t xml:space="preserve"> + Dù phßng gi¶m gi¸ hµng tån kho ®­îc lËp vµo thêi ®iÓm cuèi n¨m lµ sè c/lÖch gi÷a gi¸ gèc cña hµng tån</t>
  </si>
  <si>
    <t>B¶ng c©n ®èi kÕ to¸n</t>
  </si>
  <si>
    <t xml:space="preserve">C¸c giao dÞch kh«ng b»ng tiÒn ¶nh h­ëng ®Õn BCLCTT vµ </t>
  </si>
  <si>
    <t>A</t>
  </si>
  <si>
    <t>B</t>
  </si>
  <si>
    <t xml:space="preserve">    + XDCB dë dang , mua s¾m</t>
  </si>
  <si>
    <t xml:space="preserve">    + SCL dë dang</t>
  </si>
  <si>
    <t>II- C¸c kho¶n §Çu t­ t/chÝnh ng¾n h¹n</t>
  </si>
  <si>
    <t xml:space="preserve">3. Dù phßng gi¶m gi¸ ®Çu t­ ng¾n h¹n </t>
  </si>
  <si>
    <t xml:space="preserve">3. Tµi s¶n cè ®Þnh v« h×nh </t>
  </si>
  <si>
    <t xml:space="preserve"> -Vßng quay TSl® (DT/TSL§BQ)</t>
  </si>
  <si>
    <t xml:space="preserve"> - Cho vay kh«ng l·i </t>
  </si>
  <si>
    <t xml:space="preserve"> + Hµng tån kho ®­îc tÝnh theo gi¸ gèc.Tr­êng hîp GTrÞ thuÇn cã thÓ thùc hiÖn ®­îc thÊp h¬n gi¸ th× tÝnh theo</t>
  </si>
  <si>
    <t>V17</t>
  </si>
  <si>
    <t>V18</t>
  </si>
  <si>
    <t>V19</t>
  </si>
  <si>
    <t>V20</t>
  </si>
  <si>
    <t xml:space="preserve"> h÷u h×nh ®­îc ghi nhËn theo nguyªn gi¸, hao mßn luü kÕ vµ gi¸ trÞ cßn l¹i.</t>
  </si>
  <si>
    <t xml:space="preserve"> - Tµi s¶n kh¸c thuª ngoµi</t>
  </si>
  <si>
    <t xml:space="preserve"> - §Õn 1 n¨m</t>
  </si>
  <si>
    <t xml:space="preserve"> - Trªn 1 - 5 n¨m</t>
  </si>
  <si>
    <t xml:space="preserve"> - L·i( Lç) chªnh lÖch tû gi¸ ®· thùc hiÖn</t>
  </si>
  <si>
    <t>Lîi nhuËn sau thuÕ ch­a ph©n phèi lµ sè lîi nhuËn tõ c¸c ho¹t ®éng cña Doanh nghiÖp sau khi trõ(-) c¸c kho¶n</t>
  </si>
  <si>
    <t>I/</t>
  </si>
  <si>
    <t>Nguyªn t¾c ghi  nhËn vµ vèn ho¸ c¸c kho¶n chi phÝ ®i vay.</t>
  </si>
  <si>
    <t>10- LN thuÇn tõ H§KD (30=20+21-22-24-25)</t>
  </si>
  <si>
    <t>13- Lîi nhuËn kh¸c (40=31-32)</t>
  </si>
  <si>
    <t>14- Tæng LN  kÕ to¸n tr­íc thuÕ (50=30+40)</t>
  </si>
  <si>
    <t>17- Lîi nhuËn sau thuÕ TNDN (60=50-51-52)</t>
  </si>
  <si>
    <t>18- L·i c¬ b¶n trªn cæ phiÕu (*)</t>
  </si>
  <si>
    <t xml:space="preserve"> +C«ng ty CP Alumin Nh©n c¬ -TKV</t>
  </si>
  <si>
    <t xml:space="preserve"> +C«ng ty CP Cromit cæ ®Þnh Thanh ho¸</t>
  </si>
  <si>
    <t xml:space="preserve"> +C«ng ty CP Bãng ®¸ TKV</t>
  </si>
  <si>
    <t xml:space="preserve"> +C«ng ty CP c¬ khÝ Hßn Gai -TKV</t>
  </si>
  <si>
    <t>1-C¬ cÊu tµi s¶n</t>
  </si>
  <si>
    <t>2-C¬ cÊu nguån vèn</t>
  </si>
  <si>
    <t xml:space="preserve"> -C«ng ty kh«ng cßn n¾m gi÷ quyÒn qu¶n lý hµng ho¸ nh­ ng­êi së h÷u hµng ho¸ hoÆc quyÒn kiÓm so¸t HH</t>
  </si>
  <si>
    <t xml:space="preserve"> - Doanh thu ch­a thùc hiÖn</t>
  </si>
  <si>
    <t>C¸c kho¶n dù phßng</t>
  </si>
  <si>
    <t>III- BÊt ®éng s¶n ®Çu t­ (217)</t>
  </si>
  <si>
    <t xml:space="preserve"> - Sè d­ BQ tiÒn(TiÒn mÆt + tiÒn göi)</t>
  </si>
  <si>
    <t xml:space="preserve"> - Sè d­ BQ tån kho</t>
  </si>
  <si>
    <t xml:space="preserve"> - BHXH, BHYT, KPC§</t>
  </si>
  <si>
    <t>C«ng ty Cæ phÇn than Hµ Tu-Vinacomin</t>
  </si>
  <si>
    <t>6. Dù phßng trî cÊp mÊt viÖc lµm</t>
  </si>
  <si>
    <t xml:space="preserve">9. C¸c kho¶n ph¶i tr¶, ph¶i nép kh¸c </t>
  </si>
  <si>
    <t>10.Dù phßng ph¶i tr¶ ng¾n h¹n</t>
  </si>
  <si>
    <t xml:space="preserve">4. Vay vµ nî dµi h¹n </t>
  </si>
  <si>
    <t>5. ThuÕ thu nhËp ho·n l¹i ph¶i tr¶</t>
  </si>
  <si>
    <t>(Tăng)/Gi¶m hµng tån kho</t>
  </si>
  <si>
    <t>(Tăng)/Gi¶m chi phÝ tr¶ tr­íc</t>
  </si>
  <si>
    <t>ThuÕ thu nhËp doanh nghiÖp ®· nép</t>
  </si>
  <si>
    <t>TiÒn thu kh¸c tõ ho¹t ®éng kinh doanh</t>
  </si>
  <si>
    <t>TiÒn chi kh¸c tõ ho¹t ®éng kinh doanh</t>
  </si>
  <si>
    <t>L­u chuyÓn tiÒn thuÇn tõ ho¹t ®éng kinh doanh</t>
  </si>
  <si>
    <t>TiÒn vµ c¸c kho¶n t­¬ng ®­¬ng tiÒn:</t>
  </si>
  <si>
    <t xml:space="preserve">Chi phÝ båi th­êng ®Êt kho¸n l©m nghiÖp </t>
  </si>
  <si>
    <t xml:space="preserve"> - C¸c kho¶n lç do thay ®æi tû gi¸ hèi ®o¸I cña c¸c nghÞªp vô ph¸t sinh liªn quan ®Õn ngo¹i tÖ;</t>
  </si>
  <si>
    <t>1. Ph¶i thu dµi h¹n cña kh¸ch hµng</t>
  </si>
  <si>
    <t>2. Vèn kinh doanh ë ®¬n vÞ trùc thuéc</t>
  </si>
  <si>
    <t>3. Ph¶i thu néi bé dµi h¹n</t>
  </si>
  <si>
    <t>4. Ph¶i thu dµi h¹n kh¸c</t>
  </si>
  <si>
    <t>5. Dù phßng ph¶i thu dµi h¹n khã ®ßi (*)</t>
  </si>
  <si>
    <t>II- Tµi s¶n cè ®Þnh</t>
  </si>
  <si>
    <t>Luü kÕ</t>
  </si>
  <si>
    <t>C¸c kho¶n vay &amp; nî dµi h¹n</t>
  </si>
  <si>
    <t xml:space="preserve"> - Dù phßng gi¶m gi¸ c¸c kho¶n ®Çu t­ ng¾n h¹n, dµi h¹n</t>
  </si>
  <si>
    <t xml:space="preserve">    +S¶n l­îng tiªu thô trong kú</t>
  </si>
  <si>
    <t>h­íng dÉn thùc hiÖn chuÈn mùc vµ ChÕ ®é kÕ to¸n hiÖn hµnh.</t>
  </si>
  <si>
    <t>H×nh thøc kÕ to¸n ¸p dông</t>
  </si>
  <si>
    <t>Th«ng tin chung:</t>
  </si>
  <si>
    <t>C«ng ty ¸p dông h×nh thøc kÕ to¸n NhËt ký chøng tõ</t>
  </si>
  <si>
    <t>Nguyªn t¾c ghi nhËn c¸c kho¶n tiÕn vµ c¸c kho¶n t­¬ng ®­¬ng tiÒn:</t>
  </si>
  <si>
    <t xml:space="preserve">  -Dïng vån L§éng ng¾n h¹n  ®Ó tr¶ vay dµi h¹n</t>
  </si>
  <si>
    <t>Tµi s¶n thuÕ thu nhËp ho·n l¹i vµ thuÕ thu nhËp ho·n l¹i ph¶i tr¶</t>
  </si>
  <si>
    <t>Th«ng tin bæ sung cho c¸c kho¶n môc tr×nh bµy trong b¸o c¸o kÕt qu¶ ho¹t ®éng SXKD</t>
  </si>
  <si>
    <t>5- Th«ng tin so s¸nh (nh÷ng thay ®æi vÒ th«ng tin trong BCTC cña c¸c niªn ®é kÕ to¸n tr­íc)</t>
  </si>
  <si>
    <t xml:space="preserve"> - Nî dµi h¹n kh¸c</t>
  </si>
  <si>
    <t>IV</t>
  </si>
  <si>
    <t>Nguån kinh phÝ</t>
  </si>
  <si>
    <t xml:space="preserve"> - Nguån kinh phÝ ®­îc cÊp trong n¨m</t>
  </si>
  <si>
    <t xml:space="preserve"> - Chi sù nghiÖp</t>
  </si>
  <si>
    <t xml:space="preserve"> - Nguån kinh phÝ cßn l¹i cuèi kú</t>
  </si>
  <si>
    <t>Tµi s¶n thuª ngoµi</t>
  </si>
  <si>
    <t>Gi¸ trÞ tµi s¶n thuª ngoµi</t>
  </si>
  <si>
    <t xml:space="preserve"> - TSC§ thuª ngoµi</t>
  </si>
  <si>
    <t>®¬n vÞ kinh doanh kh¸c ®­îc mua hoÆc thanh lý</t>
  </si>
  <si>
    <t xml:space="preserve"> - ¡n ca</t>
  </si>
  <si>
    <t>Chi phÝ khÊu hao TSC§</t>
  </si>
  <si>
    <t>Chi phÝ dÞch vô mua ngoµi</t>
  </si>
  <si>
    <t xml:space="preserve"> - TrÝch tr­íc CP SC lín</t>
  </si>
  <si>
    <r>
      <t>A/ Tµi s¶n ng¾n h¹n</t>
    </r>
    <r>
      <rPr>
        <b/>
        <u val="single"/>
        <sz val="9"/>
        <rFont val=".VnArial NarrowH"/>
        <family val="2"/>
      </rPr>
      <t xml:space="preserve"> (100=110+120+130+140+150)</t>
    </r>
  </si>
  <si>
    <t>Quý I</t>
  </si>
  <si>
    <t>IV- C¸c kho¶n ®Çu t­ tµi chÝnh dµi h¹n</t>
  </si>
  <si>
    <t xml:space="preserve">1. §Çu t­ vµo c«ng ty con </t>
  </si>
  <si>
    <t xml:space="preserve"> -PhÇn lín  rñi  ro vµ lîi Ých g¾n liÒn víi quyÒn së h÷u SP hoÆc hµng ho¸ ®· ®­îc chuyÓn giao cho ng­êi mua</t>
  </si>
  <si>
    <t xml:space="preserve"> - ChiÕt khÊu thanh to¸n, l·i b¸n hµng tr¶ chËm</t>
  </si>
  <si>
    <t xml:space="preserve"> - Trªn 5 n¨m</t>
  </si>
  <si>
    <t>Quý I - N¨m 2013</t>
  </si>
  <si>
    <t xml:space="preserve">6. Chi phÝ ph¶i tr¶  </t>
  </si>
  <si>
    <t xml:space="preserve">7. Ph¶i tr¶  néi bé  </t>
  </si>
  <si>
    <t>1. Ph¶i tr¶ dµi h¹n ng­êi b¸n</t>
  </si>
  <si>
    <t xml:space="preserve">3. Ph¶i tr¶ dµi h¹n kh¸c </t>
  </si>
  <si>
    <t>Tæng doanh thu b¸n hµng vµ cung cÊp dÞch vô (MS01)</t>
  </si>
  <si>
    <t xml:space="preserve"> - Gi¸ vèn cña hµng ho¸ ®· b¸n</t>
  </si>
  <si>
    <t xml:space="preserve"> - Gi¸ vèn cña thµnh phÈm ®· b¸n</t>
  </si>
  <si>
    <t xml:space="preserve"> - Ph¶i thu vÒ cæ phÇn ho¸</t>
  </si>
  <si>
    <t xml:space="preserve"> - Ph¶i thu vÒ cæ tøc vµ lîi nhuËn ®­îc chia</t>
  </si>
  <si>
    <t xml:space="preserve"> - Ph¶i thu ng­êi Lao ®éng </t>
  </si>
  <si>
    <t xml:space="preserve"> - Hµng ho¸ bÊt ®éng s¶n</t>
  </si>
  <si>
    <t xml:space="preserve"> - Hµng ho¸ kho b¶o thuÕ</t>
  </si>
  <si>
    <t xml:space="preserve"> -Tû suÊt sinh lêi cña vèn CSH(L·I sau thuÕ/VCSH b×nh qu©n)</t>
  </si>
  <si>
    <t xml:space="preserve"> + Doanh thu thuÇn trao ®æi  s¶n phÈm, hµng ho¸</t>
  </si>
  <si>
    <t xml:space="preserve"> + Doanh thu thuÇn trao ®æi dÞch vô</t>
  </si>
  <si>
    <t xml:space="preserve"> - Dù phßng gi¶m gi¸ hµng tån kho</t>
  </si>
  <si>
    <t>8. Ph¶i tr¶ theo tiÕn ®é kÕ ho¹ch hîp ®ång x©y dùng</t>
  </si>
  <si>
    <t xml:space="preserve">  1- HÖ sè kh¶ n¨ng thanh to¸n hiÖn thêi</t>
  </si>
  <si>
    <t xml:space="preserve">   C«ng ty Cæ phÇn Than Hµ tu-TKV lµ C«ng ty cæ phÇn ®uîc chuyÓn ®æi tõ Doanh nghiÖp Nhµ N­íc theo </t>
  </si>
  <si>
    <t>C¸c kho¶n chi phÝ ®­îc ghi nhËn vµo chi phÝ tµi chÝnh gåm:</t>
  </si>
  <si>
    <t xml:space="preserve">   + Quü khen th­ëng</t>
  </si>
  <si>
    <t xml:space="preserve">   + Quü phóc lîi </t>
  </si>
  <si>
    <t>khi cã ®ñ c¸c ®iÒu kiÖn quy ®Þnh trong chuÈn mùc KÕ to¸n ViÖt Nam sè 16"chi phÝ ®I vay"</t>
  </si>
  <si>
    <t xml:space="preserve"> - L·i tiÒn vay</t>
  </si>
  <si>
    <t>Chi phÝ thuÕ TNDN hiÖn hµnh ( M· sè 51)</t>
  </si>
  <si>
    <t xml:space="preserve">   +Qòy th­ëng ban qu¶n lý ®iÒu hµnh</t>
  </si>
  <si>
    <t xml:space="preserve"> -Tû suÊt tû träng LN tr­íc thuÕ so víi Dthu(LN/Dthu)</t>
  </si>
  <si>
    <t xml:space="preserve"> - ChuyÓn nî thµnh vèn chñ së h÷u</t>
  </si>
  <si>
    <t xml:space="preserve"> - Tæng gi¸ trÞ mua hoÆc thanh lý</t>
  </si>
  <si>
    <t>TM</t>
  </si>
  <si>
    <t xml:space="preserve"> - C¸c kho¶n t­¬ng ®­¬ng tiÒn</t>
  </si>
  <si>
    <t>Céng gi¸ gèc hµng tån kho</t>
  </si>
  <si>
    <t>15- Chi phÝ thuÕ TNDN hiÖn hµnh</t>
  </si>
  <si>
    <t>12- Chi phÝ kh¸c</t>
  </si>
  <si>
    <t>11- Thu nhËp kh¸c</t>
  </si>
  <si>
    <t xml:space="preserve">  9- Chi phÝ qu¶n lý doanh nghiÖp</t>
  </si>
  <si>
    <t xml:space="preserve">  8- Chi phÝ b¸n hµng</t>
  </si>
  <si>
    <t xml:space="preserve">    - Trong ®ã: Chi phÝ l·i vay</t>
  </si>
  <si>
    <t xml:space="preserve">  7- Chi phÝ tµi chÝnh</t>
  </si>
  <si>
    <t xml:space="preserve"> - C«ng cô, dông cô</t>
  </si>
  <si>
    <t xml:space="preserve"> - Chi phÝ SXKD dë dang</t>
  </si>
  <si>
    <t xml:space="preserve"> - Thµnh phÈm</t>
  </si>
  <si>
    <t xml:space="preserve"> - Hµng ho¸</t>
  </si>
  <si>
    <t xml:space="preserve"> - Hµng göi ®i b¸n</t>
  </si>
  <si>
    <t xml:space="preserve"> - Ph¶i thu dµi h¹n kh¸c</t>
  </si>
  <si>
    <t>C¸c kho¶n vay &amp; nî ng¾n h¹n</t>
  </si>
  <si>
    <t xml:space="preserve"> + Chªnh lÖch tû gi¸ thùc tÕ Psinh trong kú vµ CL tû gi¸ do ®¸nh gi¸ l¹i sè d­ c¸c kho¶n môc tiÒn tÖ t¹i</t>
  </si>
  <si>
    <t>1 0</t>
  </si>
  <si>
    <t>12. Quü hç trî s¾p xÕp doanh nghiÖp</t>
  </si>
  <si>
    <t>11.Quü khen th­ëng,phóc lîi</t>
  </si>
  <si>
    <t>I/Ph©n tÝch vÒ c¬ cÊu tµi chÝnh</t>
  </si>
  <si>
    <t>Hµng tån kho:</t>
  </si>
  <si>
    <t xml:space="preserve"> - Hµng mua ®ang ®i trªn ®­êng</t>
  </si>
  <si>
    <t xml:space="preserve"> - Nguyªn liÖu, vËt liÖu</t>
  </si>
  <si>
    <t xml:space="preserve"> - TrÝch tr­íc chi phÝ bãc ®Êt  ®Ó ®ñ hÖ sè</t>
  </si>
  <si>
    <t>MÉu sè B01- DN</t>
  </si>
  <si>
    <t>(Ban hµnh theo Q§ sè 15/2006/Q§-BTC</t>
  </si>
  <si>
    <t>Tæng céng</t>
  </si>
  <si>
    <t>MÉu sè B02a- DN</t>
  </si>
  <si>
    <t>M· sè</t>
  </si>
  <si>
    <t xml:space="preserve"> -X¸c ®Þnh ®­îc phÇn c«ng viÖc ®· hoµn thµnh vµo ngµy lËp b¶ng c©n ®èi kÕ to¸n;</t>
  </si>
  <si>
    <t xml:space="preserve"> -X¸c ®Þnh ®­îc chi phÝ ph¸t sinh cho giao dÞch vµ chi phÝ ®Ó hoµnh thµnh giao dÞch cung cÊp dÞch vô ®ã.</t>
  </si>
  <si>
    <t>7. Dù phßng ph¶i tr¶ dµi h¹n</t>
  </si>
  <si>
    <t>QI/2010</t>
  </si>
  <si>
    <t>kh«ng tèt so n¨m 2009</t>
  </si>
  <si>
    <t xml:space="preserve"> trong  93 th¸ng 100 ® vèn CSH  mang l¹i 6,2 ® tiÒn l·i</t>
  </si>
  <si>
    <t xml:space="preserve"> - Vay ng¾n h¹n</t>
  </si>
  <si>
    <t>ThuÕ &amp; c¸c kho¶n ph¶i nép Nhµ n­íc</t>
  </si>
  <si>
    <t xml:space="preserve"> - ThuÕ GTGT</t>
  </si>
  <si>
    <t xml:space="preserve">Sè ®Çu n¨m </t>
  </si>
  <si>
    <t xml:space="preserve"> - S¶n xuÊt c¸c lo¹i b¸nh tõ bét</t>
  </si>
  <si>
    <t xml:space="preserve"> - Lç do thanh lý c¸c kho¶n ®Çu t­ ng¾n h¹n, dµi h¹n</t>
  </si>
  <si>
    <t>Ph¶i thu dµi h¹n néi bé</t>
  </si>
  <si>
    <t>C¸c kho¶n ®Çu t­ dµi h¹n kh¸c</t>
  </si>
  <si>
    <t>4. Tµi s¶n ng¾n h¹n kh¸c</t>
  </si>
  <si>
    <t xml:space="preserve"> - B¶o hiÓm x· héi, y tÕ </t>
  </si>
  <si>
    <t xml:space="preserve"> - Kinh phÝ ®¶ng</t>
  </si>
  <si>
    <t xml:space="preserve">  -Nguån kinh phÝ cßn l¹i ®Çu n¨m</t>
  </si>
  <si>
    <t xml:space="preserve"> - C¸c kho¶n tiÒn nhËn uû th¸c</t>
  </si>
  <si>
    <t>phÇn c«ng viÖc ®· hoµn thµnh vµo ngµy lËp B¶ng c©n ®èi kÕ to¸n cña kú ®ã. KÕt qu¶ cña giao dÞch cung cÊp</t>
  </si>
  <si>
    <t xml:space="preserve"> - Tû suÊt quay vßng hµng tån kho (tæng cã152/hµng tån kho BQ)</t>
  </si>
  <si>
    <t>cïng kú n¨m tr­íc</t>
  </si>
  <si>
    <t>§é dµi kú lu©n chuyÓn hµng tån kho ®· gi¶m 2 ngµy n¨m 2009</t>
  </si>
  <si>
    <t xml:space="preserve"> KTo¸n ph¶i t¨ng c­êng ®«n ®èc thu nî t¨ng 13 ngµy so  n¨m 2009</t>
  </si>
  <si>
    <t>than - Kho¸ng S¶n ViÖt Nam</t>
  </si>
  <si>
    <t>Nguyªn t¾c vµ ph­¬ng ph¸p ghi nhËn doanh thu</t>
  </si>
  <si>
    <t>4-Ph©n tÝch ®é sinh lêi cña vèn kinh doanh</t>
  </si>
  <si>
    <t>3- Kh¶ n¨ng thanh to¸n</t>
  </si>
  <si>
    <t xml:space="preserve"> - TS thuÕ TN ho·n l¹i liªn quan ®Õn kho¶n  ­u ®·i tÝnh thuÕ ch­a sö dông</t>
  </si>
  <si>
    <t xml:space="preserve"> - Kho¶n hoµn nhËp TS thuÕ TN ho·n l¹i ®· ®­îc ghi nhËn tõ nh÷ng n¨m tr­íc</t>
  </si>
  <si>
    <t>ThuÕ thu nhËp ho·n l¹i ph¶i tr¶</t>
  </si>
  <si>
    <t xml:space="preserve"> C«ng ty cæ phÇn  than Hµ Tu - VINACOMIN</t>
  </si>
  <si>
    <t>lµ kho¶n gi¶m trõ gi¸ gèc ®Çu t­.</t>
  </si>
  <si>
    <t>Tr×nh bµy gi¸ trÞ vµ lý do cña c¸c kho¶n tiÒn vµ t­¬ng ®­¬ng tiÒn lín do</t>
  </si>
  <si>
    <t>doanh nghiÖp n¾m gi÷ nh­ng kh«ng ®­îc sö dông do cã sù h¹n chÕ</t>
  </si>
  <si>
    <t>2.2 VËt t­, hµng ho¸ nhËn gi÷ hékhi cæ phÇn ho¸ C«ng ty</t>
  </si>
  <si>
    <t>2.3 VËt t­, hµng ho¸  viÖn trî</t>
  </si>
  <si>
    <t>4. Nî khã ®ßi ®· xö lý</t>
  </si>
  <si>
    <t>5. Ngo¹i tÖ c¸c lo¹i (USD)</t>
  </si>
  <si>
    <t>6. Dù to¸n chi sù nghiÖp, dù ¸n</t>
  </si>
  <si>
    <t>Tăng/(Gi¶m) c¸c kho¶n ph¶i tr¶</t>
  </si>
  <si>
    <t>¶nh h­ëng cña thay ®æi tû gi¸ quy ®æi ngo¹i tÖ</t>
  </si>
  <si>
    <t>IV.L­u chuyÓn tiÒn thuÇn trong kú (50=20+30+40)</t>
  </si>
  <si>
    <t xml:space="preserve"> -Tû suÊt sinh lêi cña vèn KD((LN+L·I vay)/Tæng NVèn BQ)</t>
  </si>
  <si>
    <t>Nî dµi h¹n</t>
  </si>
  <si>
    <t xml:space="preserve"> - Thuª tµi chÝnh</t>
  </si>
  <si>
    <t xml:space="preserve"> - TiÒn mÆt</t>
  </si>
  <si>
    <t>1- Nh÷ng kho¶n nî  tiÒm tµng, kho¶n cam kÕt vµ nh÷ng th«ng tin tµi chÝnh kh¸c</t>
  </si>
  <si>
    <t>4. Chi phÝ x©y dùng c¬ b¶n dë dang</t>
  </si>
  <si>
    <t xml:space="preserve">                     Ngµy 20/03/2006 cña Bé tr­ëng BTC)</t>
  </si>
  <si>
    <t>1. TiÒn</t>
  </si>
  <si>
    <t>2. C¸c kho¶n t­¬ng ®­¬ng tiÒn</t>
  </si>
  <si>
    <t>1. §Çu t­ ng¾n h¹n</t>
  </si>
  <si>
    <t>5.Ph©n tÝch trªn vèn kinh doanh</t>
  </si>
  <si>
    <t>2- Nh÷ng sù kiÖn ph¸t sinh sau ngµy kÕt thóc kú kÕ to¸n n¨m</t>
  </si>
  <si>
    <t>4- Tr×nh bµy tµi s¶n, doanh thu, KQKD theo bé phËn (theo lÜnh vùc kinh doanh hoÆc khu vùc ®Þa lý)  theo quy ®Þnh cña chuÈn</t>
  </si>
  <si>
    <t>mùc kÕ to¸n sè 28 "B¸o c¸o bé phËn"</t>
  </si>
  <si>
    <t>C«ng ty CP than Hµ Tu -TKV</t>
  </si>
  <si>
    <t>dÞch vô ®­îc x¸c ®Þnh khi tho¶ m·n c¸c ®iÒu kiÖn sau:</t>
  </si>
  <si>
    <t xml:space="preserve">                 Phßng KTTK</t>
  </si>
  <si>
    <t xml:space="preserve"> C«ng ty CP than Hµ Tu-VINACOMIN</t>
  </si>
  <si>
    <t xml:space="preserve">1. Tµi s¶n cè ®Þnh h÷u h×nh </t>
  </si>
  <si>
    <t xml:space="preserve">    + Nguyªn gi¸</t>
  </si>
  <si>
    <t xml:space="preserve">    + Gi¸ trÞ hao mßn luü kÕ (*)</t>
  </si>
  <si>
    <t xml:space="preserve">2. Tµi s¶n cè ®Þnh thuª tµi chÝnh  </t>
  </si>
  <si>
    <t xml:space="preserve"> - C¸c kho¶n phÝ, lÖ phÝ vµ c¸c kho¶n ph¶i nép kh¸c</t>
  </si>
  <si>
    <t xml:space="preserve"> - TrÝch tr­íc chi phÝ tiÒn l­¬ng trong thêi gian nghØ phÐp</t>
  </si>
  <si>
    <t xml:space="preserve"> - Chi phÝ trong thêi gian ngõng kinh doanh</t>
  </si>
  <si>
    <t>4. Ph¶i thu theo tiÕn ®é kÕ ho¹ch hîp ®ång x©y dùng</t>
  </si>
  <si>
    <t>5. C¸c kho¶n ph¶i thu kh¸c</t>
  </si>
  <si>
    <t xml:space="preserve"> - Nî ph¶i tr¶/Tæng nguån vèn(%)</t>
  </si>
  <si>
    <r>
      <t xml:space="preserve"> - Tµ</t>
    </r>
    <r>
      <rPr>
        <sz val="12"/>
        <rFont val=".VnTime"/>
        <family val="2"/>
      </rPr>
      <t>i</t>
    </r>
    <r>
      <rPr>
        <sz val="12"/>
        <rFont val=".VnTime"/>
        <family val="0"/>
      </rPr>
      <t xml:space="preserve"> s¶n dµi h¹n / Tæng tµi s¶n (%)</t>
    </r>
  </si>
  <si>
    <t xml:space="preserve"> - Tµi s¶n ng¾n h¹n / Tæng tµi s¶n (%)</t>
  </si>
  <si>
    <t>,</t>
  </si>
  <si>
    <t>th«ng b¸o chia cæ tøc cña Héi ®ång Qu¶n trÞ C«ng ty.</t>
  </si>
  <si>
    <t>1. Hµng tån kho</t>
  </si>
  <si>
    <t>2. Dù phßng gi¶m gi¸ hµng tån kho</t>
  </si>
  <si>
    <t xml:space="preserve">V- Tµi s¶n ng¾n h¹n kh¸c </t>
  </si>
  <si>
    <t>0 2</t>
  </si>
  <si>
    <t>T</t>
  </si>
  <si>
    <t>M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</si>
  <si>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</si>
  <si>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</si>
  <si>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</si>
  <si>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</si>
  <si>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</si>
  <si>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</si>
  <si>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</si>
  <si>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</si>
  <si>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</si>
  <si>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33</t>
  </si>
  <si>
    <t>35</t>
  </si>
  <si>
    <t>36</t>
  </si>
  <si>
    <t>50</t>
  </si>
  <si>
    <t>60</t>
  </si>
  <si>
    <t>61</t>
  </si>
  <si>
    <t>70</t>
  </si>
  <si>
    <t>C¸c kho¶n ph¶i thu ng¾n h¹n kh¸c</t>
  </si>
  <si>
    <t xml:space="preserve">     +Chi phÝ biÕn phÝ/1 TÊn than TT</t>
  </si>
  <si>
    <r>
      <t xml:space="preserve"> -Tû suÊt vÒ ®é nghiªng cña ®ßn c©n ®Þnh phÝ(Tèc ®é t¨ng LN/Tèc ®é t¨ng Dthu)  </t>
    </r>
    <r>
      <rPr>
        <b/>
        <sz val="12"/>
        <rFont val=".vnTime"/>
        <family val="2"/>
      </rPr>
      <t>(TS)</t>
    </r>
  </si>
  <si>
    <t>7.TiÒn thu l·i cho vay, cæ tøc vµ lîi nhuËn ®­îc chia</t>
  </si>
  <si>
    <t>2. Tr¶ tr­íc cho ng­êi b¸n</t>
  </si>
  <si>
    <t>3. Ph¶i thu néi bé ng¾n h¹n</t>
  </si>
  <si>
    <t xml:space="preserve"> - TrÝch tr­íc c¸c chØ tiªu c«ng nghÖ </t>
  </si>
  <si>
    <t xml:space="preserve"> - Khai th¸c quÆng kim lo¹i quý hiÕm kh¸c.</t>
  </si>
  <si>
    <t xml:space="preserve"> - Khai th¸c quÆng kim lo¹i kh¸c kh«ng chøa s¾t; khai th¸c quÆng s¾t.</t>
  </si>
  <si>
    <t xml:space="preserve"> - Söa ch÷a m¸y vi tÝnh vµ thiÕt bÞ ngo¹i vi ;®iÖn tö vµ quang häc.</t>
  </si>
  <si>
    <t>B 04-TKV</t>
  </si>
  <si>
    <t xml:space="preserve"> KÕ to¸n tr­ëng                    </t>
  </si>
  <si>
    <t>Gi¸m ®èc</t>
  </si>
  <si>
    <t>Céng</t>
  </si>
  <si>
    <t>Ph¶i tr¶ dµi h¹n néi bé</t>
  </si>
  <si>
    <t xml:space="preserve"> - C¸c lo¹i thuÕ kh¸c</t>
  </si>
  <si>
    <t>Chi phÝ ph¶i tr¶</t>
  </si>
  <si>
    <t xml:space="preserve"> - Kinh phÝ c«ng ®oµn</t>
  </si>
  <si>
    <t>T¨ng 11 ngµy so n¨m 2009 c«ng ty ®· chiÕm dông vèn cña kh¸ch hµng t¨ng 11 ngµy so n¨m 2009</t>
  </si>
  <si>
    <t>*   Tæng sè ngµy kh¶ n¨ng TT=Ngµy hµng tån kho+Ngµy nî ph¶i thu-Ngµy nî ph¶i tr¶</t>
  </si>
  <si>
    <t xml:space="preserve">    + Chi phÝ ®Þnh phÝ(K/hao ttÕ+TL­¬ng QL+L·I vay)</t>
  </si>
  <si>
    <t xml:space="preserve">    TËp ®oµn C«ng nghiÖp</t>
  </si>
  <si>
    <t>A/Nî ph¶i tr¶ (300+200)</t>
  </si>
  <si>
    <t>V03</t>
  </si>
  <si>
    <t>C¸c tµi  kho¶n ngoµi b¶ng c©n ®èi  kÕ to¸n</t>
  </si>
  <si>
    <t>Danh môc</t>
  </si>
  <si>
    <t>N¨m nay</t>
  </si>
  <si>
    <t>N¨m tr­íc</t>
  </si>
  <si>
    <t>thêi ®iÓm cuèi n¨m ®­îc kÕt chuyÓn vµo doanh thu hoÆc chi phÝ tµi chÝnh trong n¨m tµi chÝnh</t>
  </si>
  <si>
    <t xml:space="preserve">       Ng­êi lËp biÓu                                   </t>
  </si>
  <si>
    <t>N¨m 2010</t>
  </si>
  <si>
    <t>Tµi s¶n thuÕ thu nhËp ho·n l¹i</t>
  </si>
  <si>
    <t xml:space="preserve"> - TS thuÕ TN ho·n l¹i liªn quan ®Õn kho¶n  lç tÝnh thuÕ ch­a sö dông</t>
  </si>
  <si>
    <t xml:space="preserve"> -X¸c ®Þnh ®­îc chi phÝ liªn quan ®Õn giao dÞch b¸n hµng.</t>
  </si>
  <si>
    <t>Doanh thu cung cÊp dÞch vô</t>
  </si>
  <si>
    <t>Doanh thu cung cÊp dÞch vô ®­îc ghi nhËn khi kÕt qu¶ cña giao dÞch ®ã ®­îc x¸c ®Þnh mét c¸ch ®¸ng tin cËy.</t>
  </si>
  <si>
    <t>Quü ®Çu t­ ph¸t triÓn</t>
  </si>
  <si>
    <t>Chi phÝ thuÕ thu nhËp doanh nghiÖp hiÖn hµnh ®­îc x¸c ®Þnh trªn c¬ së thu nhËp chÞu thuÕ vµ thuÕ suÊt thuÕ</t>
  </si>
  <si>
    <t>phÇn ngµy 25 th¸ng 12 n¨m 2006.</t>
  </si>
  <si>
    <t>t¹i thêi ®iÓm ph¸t sinh nghiÖp vô. T¹i thêi ®iÓm cuèi n¨m c¸c kho¶n môc tiÒn tÖ cã gèc ngo¹i tÖ ®­îc quy ®æi</t>
  </si>
  <si>
    <t xml:space="preserve"> +  Hµng tån kho ®­îc h¹ch to¸n theo ph­¬ng ph¸p kª khai th­êng xuyªn.Riªng PPh¸p x¸c ®Þnh chi phÝ s¶n</t>
  </si>
  <si>
    <t>Vèn ®Çu t­ cña chñ së h÷u ®­îc ghi nhËn theo sè vèn thùc gãp cña chñ së h÷u.</t>
  </si>
  <si>
    <t>C¸c chi phÝ tr¶ tr­íc chØ liªn quan ®Õn chi phÝ s¶n xuÊt kinh doanh n¨m tµi chÝnh hiÖn t¹i ®­îc ghi nhËn lµ chi</t>
  </si>
  <si>
    <t>C¸c kho¶n chi phÝ thùc tÕ ch­a ph¸t sinh nh­ng ®­îc trÝch tr­íc vµo chi phÝ s¶n xuÊt, kinh doanh trong kú ®Ó</t>
  </si>
  <si>
    <t xml:space="preserve"> - Khai kho¸ng kh¸c ch­a ®­îc ph©n vµo ®©u.</t>
  </si>
  <si>
    <t>quyÕt ®Þnh sè 2062/Q§_BCN ngµy 9/8/2006 cña Bé C«ng nghiÖp; GiÊy phÐp §KKD theo m« h×nh c«ng ty cæ</t>
  </si>
  <si>
    <t xml:space="preserve">Cæ tøc, lîi nhuËn ®­îc chia ®­îc ghi nhËn khi c«ng ty ®­îc quyÒn nhËn cæ tøc hoÆc ®­îc quyÒn nhËn lîi </t>
  </si>
  <si>
    <t xml:space="preserve"> - Chi phÝ cho vay vµ ®I vay vèn;</t>
  </si>
  <si>
    <t xml:space="preserve"> - Tû suÊt quay vßng nî ph¶I tr¶(Tæng cã 331/d­ BQ 331)</t>
  </si>
  <si>
    <t>C«ng ty ¸p dông chÕ ®é kÕ to¸n ®­îc ban hµnh theo quyÕt ®Þnh sè 2917/Q§-H§QT ngµy 27/12/2006 cña</t>
  </si>
  <si>
    <t xml:space="preserve">C¸c chØ tiªu ph©n tÝch tµi chÝnh chñ yÕu </t>
  </si>
  <si>
    <t>C¸c chØ tiªu</t>
  </si>
  <si>
    <t xml:space="preserve">    LËp biÓu                                                  KÕ to¸n tr­ëng</t>
  </si>
  <si>
    <t>2. Tµi s¶n thuÕ thu nhËp ho·n l¹i</t>
  </si>
  <si>
    <t>3. Tµi s¶n dµi h¹n kh¸c</t>
  </si>
  <si>
    <t>Tr­êng hîp viÖc cung cÊp dÞch vô liªn quan ®Õn nhiÒu kú th× doanh thu ®­îc ghi nhËn trong kú theo kÕt qu¶</t>
  </si>
  <si>
    <t xml:space="preserve">TNDN trong n¨m hiÖn hµnh. N¨m 2013 C«ng ty ®­îc h­ëng  ­u ®·i vÒ thuÕ suÊt thuÕ TNDN :ThuÕ suÊt 20% </t>
  </si>
  <si>
    <t>Cæ tøc tr¶ cho c¸c cæ ®«ng ®­îc ghi nhËn lµ kho¶n ph¶i tr¶ trong B¶ng c©n ®èi kÕ to¸n cña C«ng ty sau khi cã</t>
  </si>
  <si>
    <t>c¸c tæ chøc, c¸ nh©n kh¸c tÆng, biÕu sau khi trõ (-) c¸c kho¶n thuÕ ph¶i nép (nÕu cã) liªn quan ®Õn c¸c tµi s¶n</t>
  </si>
  <si>
    <t>Gi¸ trÞ ®­îc nghi nhËn cña mét kho¶n dù phßng ph¶i tr¶ lµ gi¸ trÞ ®­îc ­íc tÝnh hîp lý nhÊt vÒ kho¶n tiÒn sÏ</t>
  </si>
  <si>
    <t>Quý I - n¨m  2013</t>
  </si>
  <si>
    <t xml:space="preserve"> - Khai th¸c ®¸, c¸t, sái, ®Êt sÐt.</t>
  </si>
  <si>
    <t xml:space="preserve"> Trô së chÝnh cña C«ng ty: Tæ 6 - khu 3 - Ph­êng Hµ Tu - Thµnh phè H¹ Long - TØnh Qu¶ng Ninh.</t>
  </si>
  <si>
    <t xml:space="preserve"> - Cung cÊp dÞch vô ¨n uèng theo hîp ®ång kh«ng th­êng xuyªn víi kh¸ch hµng (phôc vô tiÖc, héi häp, ®¸m c­íi )</t>
  </si>
  <si>
    <t>III- C¸c kho¶n ph¶i thu ng¾n h¹n</t>
  </si>
  <si>
    <t xml:space="preserve"> - TS thuÕ TN ho·n l¹i liªn quan ®Õn kho¶n chªnh lÖch t¹m thêi ®­îc Ktrõ</t>
  </si>
  <si>
    <t>Tµi s¶n</t>
  </si>
  <si>
    <t>MS</t>
  </si>
  <si>
    <t>Nguån vèn</t>
  </si>
  <si>
    <t>Chi phÝ tµi chÝnh (m· sè 22)</t>
  </si>
  <si>
    <t xml:space="preserve"> + L·i tiÒn vay ng¾n h¹n</t>
  </si>
  <si>
    <t xml:space="preserve"> + L·i tiÒn vay trung, dµi h¹n</t>
  </si>
  <si>
    <t xml:space="preserve"> - C¸c kho¶n ph¶i thu kh¸c:</t>
  </si>
  <si>
    <t>VI 25</t>
  </si>
  <si>
    <t xml:space="preserve"> VI 28</t>
  </si>
  <si>
    <t xml:space="preserve"> VI 29</t>
  </si>
  <si>
    <t>VI 30</t>
  </si>
  <si>
    <t>VI 31</t>
  </si>
  <si>
    <t>VI 32</t>
  </si>
  <si>
    <t xml:space="preserve">1. Chi phÝ tr¶ tr­íc ng¾n h¹n </t>
  </si>
  <si>
    <t>2. ThuÕ GTGT ®­îc khÊu trõ</t>
  </si>
  <si>
    <t>3.ThuÕ vµ c¸c kho¶n ph¶i thu nhµ n­íc</t>
  </si>
  <si>
    <t xml:space="preserve"> - L·i chªnh lÖch tû gi¸ ®· thùc hiÖn</t>
  </si>
  <si>
    <t xml:space="preserve"> Tæng céng tµi s¶n</t>
  </si>
  <si>
    <t>C¸c kho¶n gi¶m trõ doanh thu (M· sè 02)</t>
  </si>
  <si>
    <t>Doanh thu thuÇn vÒ b¸n hµng vµ CC dÞch vô (M· sè 10)</t>
  </si>
  <si>
    <t>quan trùc tiÕp kh¸c ph¸t sinh ®Ó cã ®­îc hµng tån kho ë ®Þa ®iÓm vµ tr¹ng th¸i hiÖn t¹i.</t>
  </si>
  <si>
    <t>Nguyªn t¾c ghi nhËn vµ ph©n bæ chi phÝ tr¶ tr­íc</t>
  </si>
  <si>
    <t>theo tû gi¸ b×nh qu©n liªn ng©n hµng do Ng©n hµng NN ViÖt Nam c«ng bè vµo ngµy kÕt thóc niªn ®é Kto¸n</t>
  </si>
  <si>
    <t xml:space="preserve"> +Chªnh lÖch tû gi¸ ®· thùc hiÖn</t>
  </si>
  <si>
    <t xml:space="preserve"> + C¸c nghiÖp vô kinh tÕ ph¸t sinh b»ng ngo¹i tÖ ®­îc quy ®æi ra ®ång VN theo tû gi¸ giao dÞch thùc hiÖn</t>
  </si>
  <si>
    <t>C«ng ty ®· ¸p dông c¸c ChuÈn mùc kÕ to¸n ViÖt Nam vµ c¸c v¨n b¶n h­íng dÉn chuÈn mùc do NN ®·</t>
  </si>
  <si>
    <t xml:space="preserve"> - Chi phÝ tµi chÝnh kh¸c</t>
  </si>
  <si>
    <t>®­îc tÆng ,biÕu nµy vµ kho¶n bæ sung vèn kinh doanh tõ kÕt qu¶ ho¹t ®éng kinh doanh.</t>
  </si>
  <si>
    <t>®iÒu chØnh do ¸p dông håi tè thay ®æi CS kÕ to¸n vµ ®iÒu chØnh håi tè sai sãt träng yÕu cña c¸c n¨m tr­íc</t>
  </si>
  <si>
    <t>B/ Nguån vèn chñ së h÷u (400=410+420)</t>
  </si>
  <si>
    <t>I- Nguån vèn chñ së h÷u</t>
  </si>
  <si>
    <t>n¨m 2012</t>
  </si>
  <si>
    <t xml:space="preserve">  6- Doanh thu ho¹t ®éng tµi chÝnh</t>
  </si>
  <si>
    <t xml:space="preserve">  5- Lîi nhuËn gép (20=10-11)</t>
  </si>
  <si>
    <t>5. TiÒn chi tr¶ nî thuª tµi chÝnh</t>
  </si>
  <si>
    <t>6.Cæ tøc,lîi nhuËn ®· tr¶ cho CSH</t>
  </si>
  <si>
    <t>L­u chuyÓn tiÒn thuÇn tõ ho¹t ®éng tµi chÝnh</t>
  </si>
  <si>
    <t xml:space="preserve">  Kho¶n ®Çu t­ vµo Cty liªn doanh ®­îc kÕ to¸n theo ph­¬ng ph¸p gi¸ gèc. Kho¶n vèn gãp liªn doanh kh«ng</t>
  </si>
  <si>
    <t>(H&gt;1 C«ng ty ®· b¶o toµn ®­îc vèn H=2,14)</t>
  </si>
  <si>
    <t xml:space="preserve"> 4-Møc ®é b¶o toµn vèn (H=(TTS-nî ph¶i tr¶)/Vèn NN))</t>
  </si>
  <si>
    <t>1 1</t>
  </si>
  <si>
    <t>2 0</t>
  </si>
  <si>
    <t>2 1</t>
  </si>
  <si>
    <t>2 2</t>
  </si>
  <si>
    <t xml:space="preserve">     -M¸y mãc, thiÕt bÞ :3-8 n¨m </t>
  </si>
  <si>
    <t xml:space="preserve">  4- Gi¸ vèn hµng b¸n</t>
  </si>
  <si>
    <t>2. Ph¶i tr¶ dµi h¹n néi bé</t>
  </si>
  <si>
    <t xml:space="preserve"> - ThuÕ tµi nguyªn</t>
  </si>
  <si>
    <t>a</t>
  </si>
  <si>
    <t>b</t>
  </si>
  <si>
    <t xml:space="preserve">        TËp ®oµn c«ng nghiÖp</t>
  </si>
  <si>
    <t xml:space="preserve">    Gi¸m §èc</t>
  </si>
  <si>
    <t>4. Tû suÊt doanh thu/G trÞ cßn l¹i BQ cña TS</t>
  </si>
  <si>
    <t>II.L­u chuyÓn tiÒn tõ ho¹t ®éng ®Çu t­</t>
  </si>
  <si>
    <t>§é nghiªn cña ®ßn bÈy KTÕ 3 th¸ng t¨ng h¬n so n¨m 2009 ,gi¸ b¸n BQ 3 th¸ng t¨ng h¬n so BQ n¨m 2009 188.795 ®  , Z 9 th¸ng t¨ng Z n¨m 2009 178.009 trong ®ã ®Þnh phÝ  t¨ng 13.680 ®.  vËy DN t¨ng Dthu sÏ t¨ng LN</t>
  </si>
  <si>
    <t xml:space="preserve"> - Thuª thu nhËp c¸ nh©n (thu hé - khÊu trõ 10%)</t>
  </si>
  <si>
    <t xml:space="preserve"> +Tµi s¶n cè ®Þnh thuª tµi chÝnh ®­îc ghi nhËn nguyªn gi¸ theo gi¸ trÞ hîp lý hoÆc gi¸ trÞ hiÖn t¹i cña kho¶n</t>
  </si>
  <si>
    <t xml:space="preserve"> trong 3 th¸ng 100 ® vèn ®Çu t­ mang l¹i 1,6 ® tiÒn l·i</t>
  </si>
  <si>
    <t xml:space="preserve"> trong 3 th¸ng100 ®  doanh thu mang l¹i 3,52 ® tiÒn l·i</t>
  </si>
  <si>
    <t xml:space="preserve"> - TiÒn göi ng©n hµng</t>
  </si>
  <si>
    <t xml:space="preserve"> + Hµng b¸n bÞ tr¶ l¹i</t>
  </si>
  <si>
    <t xml:space="preserve"> + ThuÕ GTGT ph¶i nép (PP trùc tiÕp)</t>
  </si>
  <si>
    <t xml:space="preserve"> + ThuÕ tiªu thô ®Æc biÖt</t>
  </si>
  <si>
    <t xml:space="preserve"> + ThuÕ xuÊt khÈu</t>
  </si>
  <si>
    <t>II/</t>
  </si>
  <si>
    <t>kú nµy</t>
  </si>
  <si>
    <t>III.L­u chuyÓn tiÒn tõ ho¹t ®éng tµi chÝnh</t>
  </si>
  <si>
    <t>TiÒn tån ®Çu kú</t>
  </si>
  <si>
    <t>TiÒn tån cuèi kú</t>
  </si>
  <si>
    <t>3.Lîi nhuËn tõ H§KD tr­íc thay ®æi vèn l­u ®éng</t>
  </si>
  <si>
    <t>Than - kho¸ng s¶n ViÖt nam</t>
  </si>
  <si>
    <t>®­îc gi¶m 5% thuÕ suÊt.</t>
  </si>
  <si>
    <t xml:space="preserve"> -Tû suÊt thu håi vèn CSH(LN sau thuÕ+K/Hao)/Vèn CSH BQ</t>
  </si>
  <si>
    <t>Doanh thu H§TC kh¸c ®­îc ghi nhËn khi tho¶ m·n ®ång thêi 2 ®iÒu kiÖn sau :</t>
  </si>
  <si>
    <t xml:space="preserve"> - Dù phßng gi¶m gi¸ ®Çu t­ ng¾n h¹n </t>
  </si>
  <si>
    <t>8,Doanh thu ch­a thùc hiÖn</t>
  </si>
  <si>
    <t xml:space="preserve"> - PhÇn gi¸ trÞ mua hoÆch thanh lý ®­îc thanh to¸n b»ng tiÒn vµ c¸c </t>
  </si>
  <si>
    <t>ban hµnh.C¸c b¸o c¸o tµi chÝnh ®­îc lËp vµ tr×nh bµy theo ®óng mäi quy ®Þnh cña tõng chuÈn mùc, th«ng t­</t>
  </si>
  <si>
    <t xml:space="preserve"> - TiÒn ®ang chuyÓn</t>
  </si>
  <si>
    <t xml:space="preserve"> - §Çu t­ ng¾n h¹n kh¸c</t>
  </si>
  <si>
    <t>*GÝa trÞ ghi sæ cña hµng tån kho dïng ®Ó thuÕ chÊp, cÇm cè ®¶m b¶o c¸c</t>
  </si>
  <si>
    <t>kho¶n nî ph¶i tr¶</t>
  </si>
  <si>
    <t xml:space="preserve">*C¸c tr­êng hîp hoÆc sù kiÖn dÉn ®Õn ph¶i trÝch thªm hoÆc hoµn nhËp dù </t>
  </si>
  <si>
    <t xml:space="preserve"> - §Çu t­ tÝn phiÕu,kú phiÕu</t>
  </si>
  <si>
    <t>nhuËn tõ viÖc gãp vèn .</t>
  </si>
  <si>
    <t>1. Ph¶i thu cña kh¸ch hµng</t>
  </si>
  <si>
    <t xml:space="preserve"> - ThuÕ thu nhËp doanh nghiÖp nép thõa</t>
  </si>
  <si>
    <t>Ph¶i thu dµi h¹n kh¸c</t>
  </si>
  <si>
    <t xml:space="preserve"> - Cho vay dµi h¹n néi bé</t>
  </si>
  <si>
    <t xml:space="preserve"> - Ph¶i thu dµi h¹n néi bé kh¸c</t>
  </si>
  <si>
    <t xml:space="preserve"> - Ký quü, ký c­îc dµi h¹n</t>
  </si>
  <si>
    <t>V07</t>
  </si>
  <si>
    <t>C¸c kho¶n ®Çu t­ tµi chÝnh ng¾n h¹n kh¸c</t>
  </si>
  <si>
    <t xml:space="preserve"> - Chøng kho¸n ®Çu t­ ng¾n h¹n</t>
  </si>
  <si>
    <t>gi¸ trÞ thuÇn cã thÓ thùc hiÖn ®­îc.Gi¸ gèc hµng tån kho bao gåm CP mua,chi phÝ CBiÕn vµ c¸c chi phÝ liªn</t>
  </si>
  <si>
    <t>11</t>
  </si>
  <si>
    <t>phÝ tr¶ tr­íc ng¾n h¹n vµ ®­îc tÝnh vµo chi phÝ s¶n xuÊt kinh doanh trong n¨m tµi chÝnh</t>
  </si>
  <si>
    <t>Nguyªn t¾c ghi nhËn chi phÝ ph¶I tr¶</t>
  </si>
  <si>
    <t>C«ng ty cã kh¶ n¨ng thanh to¸n 5,46 ngµy .Nh­ng kh¶ n¨ng nµy kh«ng tèt v× c«ng ty ®· chiÕm dông qu¸ nhiÒu ngµy thanh to¸n nî ph¶I tr¶.</t>
  </si>
  <si>
    <t xml:space="preserve"> - Vay dµi h¹n néi bé</t>
  </si>
  <si>
    <t>10. Lîi nhuËn sau thuÕ ch­a ph©n phèi</t>
  </si>
  <si>
    <t xml:space="preserve"> - ThuÕ tiªu thô ®Æc biÖt</t>
  </si>
  <si>
    <t xml:space="preserve"> - ThuÕ xuÊt, nhËp khÈu</t>
  </si>
  <si>
    <t xml:space="preserve"> - Vßng quay  hµng tån kho(DT/HTK BQ)</t>
  </si>
  <si>
    <t xml:space="preserve"> -Vßng quay TSC§ (DT/TSC§BQ)</t>
  </si>
  <si>
    <t>ChuÈn mùc vµ chÕ ®é kÕ to¸n ¸p dông</t>
  </si>
  <si>
    <t>ChÕ ®é kÕ to¸n ¸p dông:</t>
  </si>
  <si>
    <t xml:space="preserve"> -Tû suÊt thu håi vèn CSH(ROE) (l·I rßng/vèn CSH)</t>
  </si>
  <si>
    <t>I Lîi nhuËn sau thuÕ</t>
  </si>
  <si>
    <t>(GTCL cña TS h×nh thµnh tõ nguån vay/ nî dµi h¹n ) M§AT &gt;1</t>
  </si>
  <si>
    <t>I- kh¶ n¨ng thanh to¸n</t>
  </si>
  <si>
    <t xml:space="preserve"> - §Çu t­ dµi h¹n kh¸c</t>
  </si>
  <si>
    <t xml:space="preserve"> - Nguån vèn chñ së h÷u /Tæng nguån vèn (%)</t>
  </si>
  <si>
    <t>2. VËt t­ hµng ho¸ nhËn gi÷ hé, nhËn gia c«ng</t>
  </si>
  <si>
    <t>2.1 VËt t­, hµng ho¸ nhËn gi÷ hé, nhËn gia c«ng</t>
  </si>
  <si>
    <t>VI</t>
  </si>
  <si>
    <t xml:space="preserve"> than - kho¸ng s¶n viÖt nam</t>
  </si>
  <si>
    <t>V- Tµi s¶n dµi h¹n kh¸c</t>
  </si>
  <si>
    <t xml:space="preserve">1. Chi phÝ tr¶ tr­íc dµi h¹n </t>
  </si>
  <si>
    <t xml:space="preserve"> -Doanh thu ®­îc x¸c ®Þnh t­¬ng ®èi ch¾c ch¾n;</t>
  </si>
  <si>
    <t xml:space="preserve"> -Cã kh¶ n¨ng thu ®­îc lîi Ých kinh tÕ tõ giao dÞch cung cÊp dÞch vô ®ã;</t>
  </si>
  <si>
    <t>B03-TKV</t>
  </si>
  <si>
    <t>L­u chuyÓn TiÒn tÖ(theo ph­¬ng ph¸p gi¸n tiÕp)</t>
  </si>
  <si>
    <t>01</t>
  </si>
  <si>
    <t>02</t>
  </si>
  <si>
    <t>03</t>
  </si>
  <si>
    <t>04</t>
  </si>
  <si>
    <t>V22</t>
  </si>
  <si>
    <t xml:space="preserve">8. Quü dù phßng tµi chÝnh </t>
  </si>
  <si>
    <t>V23</t>
  </si>
  <si>
    <t xml:space="preserve">B¸o c¸o mét sè chØ tiªu tµi chÝnh -hiÖu qu¶ H§ cña ®¬n vÞ </t>
  </si>
  <si>
    <t>Phßng KTTK</t>
  </si>
  <si>
    <t xml:space="preserve">5. Vßng quay vèn l­u ®éng </t>
  </si>
  <si>
    <t xml:space="preserve">          Than - kho¸ng s¶n viÖt nam</t>
  </si>
  <si>
    <t xml:space="preserve">                 TËp ®oµn c«ng nghiÖp</t>
  </si>
  <si>
    <t xml:space="preserve"> - Chi phÝ thuÕ TNDN tÝnh trªn DT chÞu thuÕ n¨m hiÖn hµnh</t>
  </si>
  <si>
    <t>Chi phÝ thuÕ TNDN ho·n l¹i ( M· sè 52)</t>
  </si>
  <si>
    <t xml:space="preserve"> - tû suÊt thu håi tµI s¶n (ROA) (l·I rßng(LN sau thuÕ)/TTS)</t>
  </si>
  <si>
    <t xml:space="preserve"> - Söa ch÷a m¸y mãc, thiÕt bÞ ,s¶n phÈm kim lo¹i ®óc s½n vµ c¸c thiÕt bÞ kh¸c.</t>
  </si>
  <si>
    <t xml:space="preserve"> - Khai th¸c gç.</t>
  </si>
  <si>
    <t xml:space="preserve"> - S¶n xuÊt c¸c cÊu kiÖn kim lo¹i.</t>
  </si>
  <si>
    <t xml:space="preserve"> - DÞch vô ®å uèng; s¶n xuÊt ®å uèng kh«ng cån, n­íc kho¸ng; dÞch vô ¨n uèng kh¸c.</t>
  </si>
  <si>
    <t>I- TiÒn vµ c¸c kho¶n t­¬ng ®­¬ng tiÒn</t>
  </si>
  <si>
    <t xml:space="preserve">C¸c kho¶n ph¶i tr¶, ph¶i nép ng¾n h¹n  kh¸c </t>
  </si>
  <si>
    <t xml:space="preserve"> - Tµi s¶n thõa chê gi¶i quyÕt</t>
  </si>
  <si>
    <t xml:space="preserve"> - NhËn ký quü, ký c­îc nh¾n h¹n</t>
  </si>
  <si>
    <t xml:space="preserve"> - C¸c kho¶n nî thuª tµi chÝnh</t>
  </si>
  <si>
    <t>6.TiÒn thu håi ®Çu t­ gãp vèn vµo ®¬n vÞ kh¸c</t>
  </si>
  <si>
    <t xml:space="preserve"> - Lç ph¸t sinh khi b¸n ngo¹i tÖ</t>
  </si>
  <si>
    <t>VIII.</t>
  </si>
  <si>
    <t>05</t>
  </si>
  <si>
    <t>06</t>
  </si>
  <si>
    <t>08</t>
  </si>
  <si>
    <t>09</t>
  </si>
  <si>
    <t>10</t>
  </si>
  <si>
    <t>2. §iÒu chØnh cho c¸c kho¶n</t>
  </si>
  <si>
    <t xml:space="preserve"> - Gi¸ vèn cña dÞch vô ®· cung cÊp</t>
  </si>
  <si>
    <t>1. Vèn ®Çu t­ cña chñ së h÷u</t>
  </si>
  <si>
    <t>2. ThÆng d­ vèn cæ phÇn</t>
  </si>
  <si>
    <t>3. Vèn kh¸c cña chñ së h÷u</t>
  </si>
  <si>
    <t xml:space="preserve">4. Cæ phiÕu  quü </t>
  </si>
  <si>
    <t>5. Chªnh lÖch ®¸nh gi¸ l¹i tµi s¶n</t>
  </si>
  <si>
    <t>®iÒu chØnh theo thay ®æi cña phÇn së h÷u cña C«ng ty trong tµi s¶n thuÇn cña Cty liªn doanh.B¸o c¸o KQ</t>
  </si>
  <si>
    <t>phßng gi¶m gi¸ hµng tån kho</t>
  </si>
  <si>
    <t>ThuÕ vµ c¸c kho¶n ph¶i thu nhµ n­íc</t>
  </si>
  <si>
    <t xml:space="preserve">   + §é dµi kú lu©n chuyÓn hµng tån kho (Ngµy)</t>
  </si>
  <si>
    <t>Ph©n tÝch</t>
  </si>
  <si>
    <t xml:space="preserve">chia tõ Cty con, Cty liªn kÕt ph¸t sinh sau ngµy ®Çu t­ ®­îc ghi  nhËn vµo b¸o c¸o kÕt qu¶ ho¹t ®éng kinh </t>
  </si>
  <si>
    <t xml:space="preserve"> - ThuÕ thu nhËp doanh nghiÖp</t>
  </si>
  <si>
    <t>Néi dung</t>
  </si>
  <si>
    <t>16- Chi phÝ thuÕ TNDN ho·n l¹i</t>
  </si>
  <si>
    <t xml:space="preserve"> - Kho¶n hoµn nhËp thuÕ TN ho·n l¹i P/tr¶ ®· ®­îc ghi nhËn tõ c¸c n¨m tr­íc</t>
  </si>
  <si>
    <t xml:space="preserve"> -ThuÕ TN ho·n l¹i ph¶i tr¶</t>
  </si>
  <si>
    <t>c</t>
  </si>
  <si>
    <t xml:space="preserve"> - L·i ®Çu t­ tr¸i phiÕu, kú phiÕu, tÝn phiÕu</t>
  </si>
  <si>
    <t xml:space="preserve"> - Cæ tøc, lîi nhuËn ®­îc chia</t>
  </si>
  <si>
    <r>
      <t xml:space="preserve">    </t>
    </r>
    <r>
      <rPr>
        <i/>
        <sz val="12"/>
        <rFont val=".vntime"/>
        <family val="2"/>
      </rPr>
      <t>+ §é dµi kú lu©n chuyÓn ph¶i tr¶ (Ngµy)</t>
    </r>
  </si>
  <si>
    <t>Nguyªn t¾c ghi nhËn hµng tån kho:</t>
  </si>
  <si>
    <t xml:space="preserve">4. ThuÕ vµ c¸c kho¶n ph¶i nép Nhµ n­íc  </t>
  </si>
  <si>
    <t>phÈm dë dang vµ thµnh phÈm thùc hiÖn theo Q§ 2917/Q§-H§QT ngµy 27/12/2006 cñaH§QT  T§CN nam</t>
  </si>
  <si>
    <t>H§QT  T§CN than - KS¶n ViÖt nam ®­îc BTC chÊp thuËn t¹i CV sè 16148/BTC-C§KT ngµy 20/12/2006</t>
  </si>
  <si>
    <t>kho lín h¬n gi¸ trÞ thuÇn cã thÓ thùc hiÖn ®­îc cña chóng.</t>
  </si>
  <si>
    <t>Nguyªn t¾c ghi nhËn vµ khÊu hao tµi s¶n cè ®Þnh</t>
  </si>
  <si>
    <t xml:space="preserve">2. §Çu t­ vµo c«ng ty liªn kÕt, liªn doanh </t>
  </si>
  <si>
    <t>3. §Çu t­ dµi h¹n kh¸c</t>
  </si>
  <si>
    <t>4. Dù phßng gi¶m gi¸ chøng kho¸n ®Çu t­ dµi h¹n (*)</t>
  </si>
  <si>
    <t>9. Quü kh¸c thuéc vèn chñ së h÷u</t>
  </si>
  <si>
    <t>11. Nguån vèn ®Çu t­ XDCB</t>
  </si>
  <si>
    <t>II- Nguån kinh phÝ vµ quü kh¸c</t>
  </si>
  <si>
    <t xml:space="preserve"> TSC§ kh«ng hñy ngang theo c¸c thêi h¹n</t>
  </si>
  <si>
    <t>Th¸ng 3 n¨m 2013</t>
  </si>
</sst>
</file>

<file path=xl/styles.xml><?xml version="1.0" encoding="utf-8"?>
<styleSheet xmlns="http://schemas.openxmlformats.org/spreadsheetml/2006/main">
  <numFmts count="1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#,##0.0_);[Red]\(#,##0.0\)"/>
    <numFmt numFmtId="172" formatCode="0.000"/>
    <numFmt numFmtId="173" formatCode="0.0%"/>
    <numFmt numFmtId="174" formatCode="0.0"/>
    <numFmt numFmtId="175" formatCode="_-&quot;$&quot;* #,##0_-;\-&quot;$&quot;* #,##0_-;_-&quot;$&quot;* &quot;-&quot;_-;_-@_-"/>
    <numFmt numFmtId="176" formatCode="##.##%"/>
    <numFmt numFmtId="177" formatCode="&quot;\&quot;#,##0;[Red]&quot;\&quot;&quot;\&quot;\-#,##0"/>
    <numFmt numFmtId="178" formatCode="_ * #,##0.00_ ;_ * \-#,##0.00_ ;_ * &quot;-&quot;??_ ;_ @_ "/>
    <numFmt numFmtId="179" formatCode="_ * #,##0_ ;_ * \-#,##0_ ;_ * &quot;-&quot;_ ;_ @_ "/>
    <numFmt numFmtId="180" formatCode="_-* #,##0_-;\-* #,##0_-;_-* &quot;-&quot;_-;_-@_-"/>
    <numFmt numFmtId="181" formatCode="_-* #,##0.00_-;\-* #,##0.00_-;_-* &quot;-&quot;??_-;_-@_-"/>
    <numFmt numFmtId="182" formatCode="#,###&quot; &quot;;\(#,###\)"/>
    <numFmt numFmtId="183" formatCode="#,###&quot;  &quot;;\(#,###\)&quot; &quot;"/>
    <numFmt numFmtId="184" formatCode="_-[$€-2]* #,##0.00_-;\-[$€-2]* #,##0.00_-;_-[$€-2]* &quot;-&quot;??_-"/>
    <numFmt numFmtId="185" formatCode="&quot;\&quot;#,##0.00;[Red]&quot;\&quot;\-#,##0.00"/>
    <numFmt numFmtId="186" formatCode="&quot;\&quot;#,##0.00;[Red]&quot;\&quot;&quot;\&quot;&quot;\&quot;&quot;\&quot;&quot;\&quot;&quot;\&quot;\-#,##0.00"/>
    <numFmt numFmtId="187" formatCode="&quot;\&quot;#,##0;[Red]&quot;\&quot;\-#,##0"/>
    <numFmt numFmtId="188" formatCode="_-&quot;$&quot;* #,##0.00_-;\-&quot;$&quot;* #,##0.00_-;_-&quot;$&quot;* &quot;-&quot;??_-;_-@_-"/>
    <numFmt numFmtId="189" formatCode="General_)"/>
    <numFmt numFmtId="190" formatCode="_(&quot;£¤&quot;* #,##0_);_(&quot;£¤&quot;* \(#,##0\);_(&quot;£¤&quot;* &quot;-&quot;_);_(@_)"/>
    <numFmt numFmtId="191" formatCode="_(&quot;£¤&quot;* #,##0.00_);_(&quot;£¤&quot;* \(#,##0.00\);_(&quot;£¤&quot;* &quot;-&quot;??_);_(@_)"/>
    <numFmt numFmtId="192" formatCode="_ &quot;\&quot;* #,##0_ ;_ &quot;\&quot;* \-#,##0_ ;_ &quot;\&quot;* &quot;-&quot;_ ;_ @_ "/>
    <numFmt numFmtId="193" formatCode="_ &quot;\&quot;* #,##0.00_ ;_ &quot;\&quot;* \-#,##0.00_ ;_ &quot;\&quot;* &quot;-&quot;??_ ;_ @_ "/>
    <numFmt numFmtId="194" formatCode="_ &quot;\&quot;* ###,0&quot;.&quot;00_ ;_ &quot;\&quot;* \-###,0&quot;.&quot;00_ ;_ &quot;\&quot;* &quot;-&quot;??_ ;_ @_ "/>
    <numFmt numFmtId="195" formatCode="mmm"/>
    <numFmt numFmtId="196" formatCode="_-* #,##0.00\ &quot;$&quot;_-;\-* #,##0.00\ &quot;$&quot;_-;_-* &quot;-&quot;??\ &quot;$&quot;_-;_-@_-"/>
    <numFmt numFmtId="197" formatCode="_(* #,##0.0000_);_(* \(#,##0.0000\);_(* &quot;-&quot;??_);_(@_)"/>
    <numFmt numFmtId="198" formatCode="_-* #,##0.00\ _$_-;\-* #,##0.00\ _$_-;_-* &quot;-&quot;??\ _$_-;_-@_-"/>
    <numFmt numFmtId="199" formatCode="#,##0\ &quot;FB&quot;;[Red]\-#,##0\ &quot;FB&quot;"/>
    <numFmt numFmtId="200" formatCode="#,##0\ &quot;FB&quot;;\-#,##0\ &quot;FB&quot;"/>
    <numFmt numFmtId="201" formatCode="##,###.##"/>
    <numFmt numFmtId="202" formatCode="0.000_)"/>
    <numFmt numFmtId="203" formatCode="#,##0_)_%;\(#,##0\)_%;"/>
    <numFmt numFmtId="204" formatCode="_._.* #,##0.0_)_%;_._.* \(#,##0.0\)_%;_._.* \ .0_)_%"/>
    <numFmt numFmtId="205" formatCode="#,##0.0_)_%;\(#,##0.0\)_%;\ \ .0_)_%"/>
    <numFmt numFmtId="206" formatCode="###,###,##0.000"/>
    <numFmt numFmtId="207" formatCode="#.##0_);\(#.##0\)"/>
    <numFmt numFmtId="208" formatCode="_._.* #,##0.000_)_%;_._.* \(#,##0.000\)_%;_._.* \ .000_)_%"/>
    <numFmt numFmtId="209" formatCode="#,##0.0_);\(#,##0.0\)"/>
    <numFmt numFmtId="210" formatCode="_(* #,##0.000_);_(* \(#,##0.000\);_(* &quot;-&quot;??_);_(@_)"/>
    <numFmt numFmtId="211" formatCode="_ * #,##0.00_)\ _₫_ ;_ * \(#,##0.00\)\ _₫_ ;_ * &quot;-&quot;??_)\ _₫_ ;_ @_ "/>
    <numFmt numFmtId="212" formatCode="#,##0;\(#,##0\)"/>
    <numFmt numFmtId="213" formatCode="_(* #.##0_);_(* \(#.##0\);_(* &quot;-&quot;_);_(@_)"/>
    <numFmt numFmtId="214" formatCode="\$#,##0\ ;\(\$#,##0\)"/>
    <numFmt numFmtId="215" formatCode="* \(#,##0\);* #,##0_);&quot;-&quot;??_);@"/>
    <numFmt numFmtId="216" formatCode="_ &quot;$&quot;\ * #,##0.00_ ;_ &quot;$&quot;\ * \-#,##0.00_ ;_ &quot;$&quot;\ * &quot;-&quot;??_ ;_ @_ "/>
    <numFmt numFmtId="217" formatCode="_ &quot;R&quot;\ * #,##0_ ;_ &quot;R&quot;\ * \-#,##0_ ;_ &quot;R&quot;\ * &quot;-&quot;_ ;_ @_ "/>
    <numFmt numFmtId="218" formatCode="##,##0%"/>
    <numFmt numFmtId="219" formatCode="#,###%"/>
    <numFmt numFmtId="220" formatCode="##.##"/>
    <numFmt numFmtId="221" formatCode="###,###"/>
    <numFmt numFmtId="222" formatCode="###.###"/>
    <numFmt numFmtId="223" formatCode="##,###.####"/>
    <numFmt numFmtId="224" formatCode="&quot;$&quot;* #,##0_)_%;&quot;$&quot;* \(#,##0\)_%;&quot;$&quot;* &quot;-&quot;??_)_%;@_)_%"/>
    <numFmt numFmtId="225" formatCode="_-* #,##0.0000\ _F_-;\-* #,##0.0000\ _F_-;_-* &quot;-&quot;??\ _F_-;_-@_-"/>
    <numFmt numFmtId="226" formatCode="_ &quot;$&quot;\ * #,##0_ ;_ &quot;$&quot;\ * \-#,##0_ ;_ &quot;$&quot;\ * &quot;-&quot;??_ ;_ @_ "/>
    <numFmt numFmtId="227" formatCode="_(* #.##0._);_(* \(#.##0.\);_(* &quot;-&quot;??_);_(@_)"/>
    <numFmt numFmtId="228" formatCode="&quot;$&quot;* #,##0.00_);&quot;$&quot;* \(#,##0.00\)"/>
    <numFmt numFmtId="229" formatCode="_ * #,##0.0_ ;_ * \-#,##0.0_ ;_ * &quot;-&quot;??_ ;_ @_ "/>
    <numFmt numFmtId="230" formatCode="_(* #.##._);_(* \(#.##.\);_(* &quot;-&quot;??_);_(@_ⴆ"/>
    <numFmt numFmtId="231" formatCode="_ * #,##0_ ;_ * \-#,##0_ ;_ * &quot;-&quot;??_ ;_ @_ "/>
    <numFmt numFmtId="232" formatCode="_(* #.#._);_(* \(#.#.\);_(* &quot;-&quot;??_);_(@_ⴆ"/>
    <numFmt numFmtId="233" formatCode="\t0.00%"/>
    <numFmt numFmtId="234" formatCode="#0.##"/>
    <numFmt numFmtId="235" formatCode="##,##0.##"/>
    <numFmt numFmtId="236" formatCode="* #,##0_);* \(#,##0\);&quot;-&quot;??_);@"/>
    <numFmt numFmtId="237" formatCode="\t#\ ??/??"/>
    <numFmt numFmtId="238" formatCode="#."/>
    <numFmt numFmtId="239" formatCode="#.00"/>
    <numFmt numFmtId="240" formatCode="#,##0\ "/>
    <numFmt numFmtId="241" formatCode="#,###"/>
    <numFmt numFmtId="242" formatCode="#,##0\ &quot;mk&quot;;[Red]\-#,##0\ &quot;mk&quot;"/>
    <numFmt numFmtId="243" formatCode="_-* #,##0\ _m_k_-;\-* #,##0\ _m_k_-;_-* &quot;-&quot;\ _m_k_-;_-@_-"/>
    <numFmt numFmtId="244" formatCode="&quot;$&quot;#.00"/>
    <numFmt numFmtId="245" formatCode="_-* #,##0.00\ _F_B_-;\-* #,##0.00\ _F_B_-;_-* &quot;-&quot;??\ _F_B_-;_-@_-"/>
    <numFmt numFmtId="246" formatCode="&quot;£&quot;#,##0;\-&quot;£&quot;#,##0"/>
    <numFmt numFmtId="247" formatCode="_-&quot;ß&quot;* #,##0_-;\-&quot;ß&quot;* #,##0_-;_-&quot;ß&quot;* &quot;-&quot;_-;_-@_-"/>
    <numFmt numFmtId="248" formatCode="_-&quot;ß&quot;* #,##0.00_-;\-&quot;ß&quot;* #,##0.00_-;_-&quot;ß&quot;* &quot;-&quot;??_-;_-@_-"/>
    <numFmt numFmtId="249" formatCode="0_)%;\(0\)%"/>
    <numFmt numFmtId="250" formatCode="0%_);\(0%\)"/>
    <numFmt numFmtId="251" formatCode="#,##0\ &quot;$&quot;;[Red]\-#,##0\ &quot;$&quot;"/>
    <numFmt numFmtId="252" formatCode="mmm\-yyyy"/>
    <numFmt numFmtId="253" formatCode="%#.00"/>
    <numFmt numFmtId="254" formatCode="d"/>
    <numFmt numFmtId="255" formatCode="#"/>
    <numFmt numFmtId="256" formatCode="&quot;¡Ì&quot;#,##0;[Red]\-&quot;¡Ì&quot;#,##0"/>
    <numFmt numFmtId="257" formatCode="#,##0.00\ &quot;F&quot;;[Red]\-#,##0.00\ &quot;F&quot;"/>
    <numFmt numFmtId="258" formatCode="###,0&quot;.&quot;00\ &quot;F&quot;;[Red]\-###,0&quot;.&quot;00\ &quot;F&quot;"/>
    <numFmt numFmtId="259" formatCode="&quot;\&quot;#,##0;[Red]\-&quot;\&quot;#,##0"/>
    <numFmt numFmtId="260" formatCode="#,##0\ &quot;F&quot;;\-#,##0\ &quot;F&quot;"/>
    <numFmt numFmtId="261" formatCode="#,##0\ &quot;F&quot;;[Red]\-#,##0\ &quot;F&quot;"/>
    <numFmt numFmtId="262" formatCode="_-* #,##0\ &quot;F&quot;_-;\-* #,##0\ &quot;F&quot;_-;_-* &quot;-&quot;\ &quot;F&quot;_-;_-@_-"/>
    <numFmt numFmtId="263" formatCode="#,##0.00\ &quot;F&quot;;\-#,##0.00\ &quot;F&quot;"/>
    <numFmt numFmtId="264" formatCode="###\ ###\ ###\ ###\ #00"/>
    <numFmt numFmtId="265" formatCode="_-&quot;£&quot;* #,##0_-;\-&quot;£&quot;* #,##0_-;_-&quot;£&quot;* &quot;-&quot;_-;_-@_-"/>
    <numFmt numFmtId="266" formatCode="_-&quot;£&quot;* #,##0.00_-;\-&quot;£&quot;* #,##0.00_-;_-&quot;£&quot;* &quot;-&quot;??_-;_-@_-"/>
    <numFmt numFmtId="267" formatCode="_(* #,##0.00000_);_(* \(#,##0.00000\);_(* &quot;-&quot;??_);_(@_)"/>
    <numFmt numFmtId="268" formatCode="&quot;$&quot;* #,##0_);&quot;$&quot;* \(#,##0\)"/>
    <numFmt numFmtId="269" formatCode="&quot;$&quot;* #,##0.00_)_%;&quot;$&quot;* \(#,##0.00\)_%"/>
    <numFmt numFmtId="270" formatCode="&quot;$&quot;* #,##0_)_%;&quot;$&quot;* \(#,##0\)_%"/>
    <numFmt numFmtId="271" formatCode="#,##0_)_%;\(#,##0\)_%"/>
    <numFmt numFmtId="272" formatCode="#,##0.00_)_%;\(#,##0.00\)_%"/>
    <numFmt numFmtId="273" formatCode="_-* #,##0.00_-;_-* #,##0.00\-;_-* &quot;-&quot;??_-;_-@_-"/>
    <numFmt numFmtId="274" formatCode="_-* #,##0_-;_-* #,##0\-;_-* &quot;-&quot;_-;_-@_-"/>
    <numFmt numFmtId="275" formatCode="#,##0\ &quot;$&quot;_);[Red]\(#,##0\ &quot;$&quot;\)"/>
    <numFmt numFmtId="276" formatCode="_ &quot;￥&quot;* #,##0_ ;_ &quot;￥&quot;* \-#,##0_ ;_ &quot;￥&quot;* &quot;-&quot;_ ;_ @_ "/>
    <numFmt numFmtId="277" formatCode="_ &quot;￥&quot;* #,##0.00_ ;_ &quot;￥&quot;* \-#,##0.00_ ;_ &quot;￥&quot;* &quot;-&quot;??_ ;_ @_ "/>
  </numFmts>
  <fonts count="306">
    <font>
      <sz val="12"/>
      <name val=".VnTime"/>
      <family val="0"/>
    </font>
    <font>
      <b/>
      <sz val="12"/>
      <name val=".VnTime"/>
      <family val="0"/>
    </font>
    <font>
      <i/>
      <sz val="12"/>
      <name val=".VnTime"/>
      <family val="0"/>
    </font>
    <font>
      <b/>
      <i/>
      <sz val="12"/>
      <name val=".VnTime"/>
      <family val="0"/>
    </font>
    <font>
      <b/>
      <sz val="10"/>
      <name val=".VnTime"/>
      <family val="2"/>
    </font>
    <font>
      <b/>
      <sz val="9"/>
      <name val=".VnTime"/>
      <family val="2"/>
    </font>
    <font>
      <sz val="10"/>
      <name val=".VnTime"/>
      <family val="2"/>
    </font>
    <font>
      <sz val="10"/>
      <name val=".vntime"/>
      <family val="0"/>
    </font>
    <font>
      <sz val="8"/>
      <name val=".VnTime"/>
      <family val="2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.VnTimeH"/>
      <family val="2"/>
    </font>
    <font>
      <b/>
      <sz val="12"/>
      <name val=".vnTime"/>
      <family val="2"/>
    </font>
    <font>
      <b/>
      <sz val="16"/>
      <name val=".VnTimeH"/>
      <family val="2"/>
    </font>
    <font>
      <b/>
      <sz val="14"/>
      <name val=".VnTimeH"/>
      <family val="2"/>
    </font>
    <font>
      <sz val="10"/>
      <name val="Arial"/>
      <family val="2"/>
    </font>
    <font>
      <u val="single"/>
      <sz val="12"/>
      <name val=".VnTimeH"/>
      <family val="2"/>
    </font>
    <font>
      <b/>
      <sz val="12"/>
      <name val=".VnTimeH"/>
      <family val="2"/>
    </font>
    <font>
      <sz val="11"/>
      <name val=".VnTime"/>
      <family val="2"/>
    </font>
    <font>
      <i/>
      <sz val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.VnTimeH"/>
      <family val="2"/>
    </font>
    <font>
      <sz val="8"/>
      <name val=".VnTimeH"/>
      <family val="2"/>
    </font>
    <font>
      <i/>
      <sz val="10"/>
      <name val=".VnTime"/>
      <family val="0"/>
    </font>
    <font>
      <b/>
      <sz val="12"/>
      <name val="Arial"/>
      <family val="2"/>
    </font>
    <font>
      <sz val="9"/>
      <name val=".VnTimeH"/>
      <family val="2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0"/>
      <name val="굴림체"/>
      <family val="3"/>
    </font>
    <font>
      <sz val="10"/>
      <name val=".VnArial Narrow"/>
      <family val="2"/>
    </font>
    <font>
      <b/>
      <sz val="10"/>
      <name val=".VnTimeH"/>
      <family val="2"/>
    </font>
    <font>
      <sz val="8"/>
      <color indexed="10"/>
      <name val="Arial"/>
      <family val="2"/>
    </font>
    <font>
      <b/>
      <i/>
      <sz val="14"/>
      <name val=".VnTime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13"/>
      <name val=".VnArial Narrow"/>
      <family val="2"/>
    </font>
    <font>
      <b/>
      <sz val="14"/>
      <name val=".VnArial"/>
      <family val="2"/>
    </font>
    <font>
      <sz val="12"/>
      <name val=".VnArial"/>
      <family val="2"/>
    </font>
    <font>
      <b/>
      <sz val="12"/>
      <name val=".VnArial"/>
      <family val="2"/>
    </font>
    <font>
      <sz val="13"/>
      <name val=".VnArial"/>
      <family val="2"/>
    </font>
    <font>
      <sz val="11"/>
      <name val=".VnArial"/>
      <family val="2"/>
    </font>
    <font>
      <sz val="10"/>
      <name val=".VnArial"/>
      <family val="2"/>
    </font>
    <font>
      <b/>
      <u val="single"/>
      <sz val="10"/>
      <name val=".VnArial NarrowH"/>
      <family val="2"/>
    </font>
    <font>
      <sz val="12"/>
      <color indexed="10"/>
      <name val=".VnArial"/>
      <family val="2"/>
    </font>
    <font>
      <i/>
      <sz val="10"/>
      <name val=".VnArial"/>
      <family val="2"/>
    </font>
    <font>
      <b/>
      <sz val="11"/>
      <name val=".VnArial"/>
      <family val="2"/>
    </font>
    <font>
      <i/>
      <sz val="12"/>
      <name val=".VnArial"/>
      <family val="2"/>
    </font>
    <font>
      <sz val="12"/>
      <color indexed="10"/>
      <name val=".vntime"/>
      <family val="0"/>
    </font>
    <font>
      <b/>
      <sz val="9"/>
      <name val="Arial"/>
      <family val="2"/>
    </font>
    <font>
      <sz val="12"/>
      <name val="Arial"/>
      <family val="2"/>
    </font>
    <font>
      <i/>
      <sz val="10"/>
      <name val=".VnArial Narrow"/>
      <family val="2"/>
    </font>
    <font>
      <b/>
      <sz val="10"/>
      <name val=".VnArial Narrow"/>
      <family val="2"/>
    </font>
    <font>
      <b/>
      <u val="single"/>
      <sz val="11"/>
      <name val=".VnArial Narrow"/>
      <family val="2"/>
    </font>
    <font>
      <sz val="9"/>
      <color indexed="58"/>
      <name val="Arial"/>
      <family val="2"/>
    </font>
    <font>
      <i/>
      <sz val="8"/>
      <color indexed="10"/>
      <name val="Arial"/>
      <family val="2"/>
    </font>
    <font>
      <b/>
      <sz val="10"/>
      <name val=".VnArial NarrowH"/>
      <family val="2"/>
    </font>
    <font>
      <sz val="10"/>
      <color indexed="10"/>
      <name val=".VnArial"/>
      <family val="2"/>
    </font>
    <font>
      <i/>
      <sz val="11"/>
      <name val=".VnArial"/>
      <family val="2"/>
    </font>
    <font>
      <b/>
      <sz val="12"/>
      <color indexed="10"/>
      <name val=".VnTime"/>
      <family val="2"/>
    </font>
    <font>
      <sz val="14"/>
      <name val=".VnAristote"/>
      <family val="2"/>
    </font>
    <font>
      <b/>
      <sz val="10"/>
      <name val=".vntime"/>
      <family val="0"/>
    </font>
    <font>
      <b/>
      <sz val="11"/>
      <name val=".VnTimeH"/>
      <family val="2"/>
    </font>
    <font>
      <b/>
      <sz val="11"/>
      <name val=".VnTime"/>
      <family val="2"/>
    </font>
    <font>
      <b/>
      <i/>
      <sz val="18"/>
      <name val=".VnTime"/>
      <family val="2"/>
    </font>
    <font>
      <b/>
      <sz val="12"/>
      <name val=".VnUniverseH"/>
      <family val="0"/>
    </font>
    <font>
      <i/>
      <sz val="12"/>
      <name val=".vntime"/>
      <family val="2"/>
    </font>
    <font>
      <b/>
      <sz val="16"/>
      <name val=".VnTime"/>
      <family val="2"/>
    </font>
    <font>
      <b/>
      <sz val="14"/>
      <name val=".vnTime"/>
      <family val="2"/>
    </font>
    <font>
      <i/>
      <sz val="9"/>
      <name val=".VnTime"/>
      <family val="2"/>
    </font>
    <font>
      <sz val="14"/>
      <name val=".VnTime"/>
      <family val="0"/>
    </font>
    <font>
      <sz val="11"/>
      <name val=".VnTimeH"/>
      <family val="2"/>
    </font>
    <font>
      <b/>
      <sz val="8"/>
      <name val=".VnTimeH"/>
      <family val="2"/>
    </font>
    <font>
      <b/>
      <sz val="9"/>
      <name val=".VnTimeH"/>
      <family val="2"/>
    </font>
    <font>
      <b/>
      <u val="single"/>
      <sz val="10"/>
      <name val=".VnTimeH"/>
      <family val="2"/>
    </font>
    <font>
      <sz val="8"/>
      <name val=".VnArial"/>
      <family val="2"/>
    </font>
    <font>
      <sz val="9"/>
      <name val=".VnTime"/>
      <family val="0"/>
    </font>
    <font>
      <i/>
      <sz val="8"/>
      <name val=".VnArial"/>
      <family val="2"/>
    </font>
    <font>
      <b/>
      <sz val="9"/>
      <color indexed="58"/>
      <name val="Arial"/>
      <family val="2"/>
    </font>
    <font>
      <b/>
      <i/>
      <sz val="10"/>
      <name val=".VnArial"/>
      <family val="2"/>
    </font>
    <font>
      <b/>
      <sz val="10"/>
      <name val=".Vn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.VnSouthernH"/>
      <family val="2"/>
    </font>
    <font>
      <sz val="10"/>
      <color indexed="8"/>
      <name val=".VnArial"/>
      <family val="2"/>
    </font>
    <font>
      <i/>
      <sz val="10"/>
      <color indexed="8"/>
      <name val=".VnArial"/>
      <family val="2"/>
    </font>
    <font>
      <i/>
      <sz val="8"/>
      <color indexed="8"/>
      <name val="Arial"/>
      <family val="2"/>
    </font>
    <font>
      <sz val="14"/>
      <name val=".VnArial"/>
      <family val="2"/>
    </font>
    <font>
      <b/>
      <u val="single"/>
      <sz val="10"/>
      <name val=".VnArial"/>
      <family val="2"/>
    </font>
    <font>
      <sz val="8"/>
      <name val=".VnArialH"/>
      <family val="2"/>
    </font>
    <font>
      <u val="single"/>
      <sz val="8"/>
      <name val=".VnArialH"/>
      <family val="2"/>
    </font>
    <font>
      <b/>
      <sz val="8"/>
      <name val=".VnTime"/>
      <family val="2"/>
    </font>
    <font>
      <b/>
      <sz val="8"/>
      <name val=".VnArialH"/>
      <family val="2"/>
    </font>
    <font>
      <b/>
      <sz val="12"/>
      <name val=".VnTeknicalH"/>
      <family val="2"/>
    </font>
    <font>
      <b/>
      <sz val="9"/>
      <name val=".VnArial NarrowH"/>
      <family val="2"/>
    </font>
    <font>
      <b/>
      <u val="single"/>
      <sz val="9"/>
      <name val=".VnArial NarrowH"/>
      <family val="2"/>
    </font>
    <font>
      <b/>
      <i/>
      <u val="single"/>
      <sz val="16"/>
      <name val=".VnTeknical"/>
      <family val="2"/>
    </font>
    <font>
      <b/>
      <sz val="9"/>
      <name val=".VnArialH"/>
      <family val="2"/>
    </font>
    <font>
      <sz val="9"/>
      <name val=".VnArial"/>
      <family val="2"/>
    </font>
    <font>
      <sz val="9"/>
      <color indexed="8"/>
      <name val=".VnArial"/>
      <family val="2"/>
    </font>
    <font>
      <i/>
      <sz val="8"/>
      <color indexed="12"/>
      <name val="Arial"/>
      <family val="2"/>
    </font>
    <font>
      <b/>
      <u val="single"/>
      <sz val="8"/>
      <name val=".VnArialH"/>
      <family val="2"/>
    </font>
    <font>
      <sz val="8"/>
      <color indexed="10"/>
      <name val=".VnArialH"/>
      <family val="2"/>
    </font>
    <font>
      <i/>
      <sz val="8"/>
      <name val=".VnArialH"/>
      <family val="2"/>
    </font>
    <font>
      <i/>
      <sz val="8"/>
      <color indexed="10"/>
      <name val=".VnArialH"/>
      <family val="2"/>
    </font>
    <font>
      <sz val="9"/>
      <color indexed="12"/>
      <name val="Arial"/>
      <family val="2"/>
    </font>
    <font>
      <b/>
      <i/>
      <sz val="16"/>
      <name val=".VnTime"/>
      <family val="2"/>
    </font>
    <font>
      <i/>
      <sz val="8"/>
      <name val=".VnTime"/>
      <family val="2"/>
    </font>
    <font>
      <b/>
      <i/>
      <sz val="11"/>
      <name val=".VnArial"/>
      <family val="2"/>
    </font>
    <font>
      <sz val="13"/>
      <name val=".VnTime"/>
      <family val="2"/>
    </font>
    <font>
      <sz val="14"/>
      <name val=".VnTimeH"/>
      <family val="2"/>
    </font>
    <font>
      <sz val="14"/>
      <name val=".VnAvantH"/>
      <family val="2"/>
    </font>
    <font>
      <sz val="12"/>
      <name val=".VnAvantH"/>
      <family val="2"/>
    </font>
    <font>
      <u val="single"/>
      <sz val="8"/>
      <name val=".VnTimeH"/>
      <family val="2"/>
    </font>
    <font>
      <b/>
      <i/>
      <sz val="10"/>
      <name val="Arial"/>
      <family val="2"/>
    </font>
    <font>
      <b/>
      <sz val="12"/>
      <name val=".VnArial Narrow"/>
      <family val="2"/>
    </font>
    <font>
      <b/>
      <sz val="11"/>
      <name val=".VnArial Narrow"/>
      <family val="2"/>
    </font>
    <font>
      <sz val="12"/>
      <name val=".VnArial Narrow"/>
      <family val="2"/>
    </font>
    <font>
      <b/>
      <sz val="10"/>
      <name val=".VnTeknicalH"/>
      <family val="2"/>
    </font>
    <font>
      <b/>
      <i/>
      <sz val="16"/>
      <name val=".VnTeknical"/>
      <family val="2"/>
    </font>
    <font>
      <b/>
      <u val="single"/>
      <sz val="10"/>
      <name val=".VnTeknicalH"/>
      <family val="2"/>
    </font>
    <font>
      <sz val="10"/>
      <color indexed="10"/>
      <name val=".vntim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color indexed="12"/>
      <name val=".VnTime"/>
      <family val="2"/>
    </font>
    <font>
      <sz val="12"/>
      <name val="Times New Roman"/>
      <family val="1"/>
    </font>
    <font>
      <b/>
      <u val="single"/>
      <sz val="8"/>
      <name val=".VnTimeH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.VnArial Narrow"/>
      <family val="2"/>
    </font>
    <font>
      <b/>
      <u val="single"/>
      <sz val="9"/>
      <name val=".VnArial Narrow"/>
      <family val="2"/>
    </font>
    <font>
      <sz val="9"/>
      <color indexed="58"/>
      <name val=".VnArial Narrow"/>
      <family val="2"/>
    </font>
    <font>
      <sz val="9"/>
      <name val=".VnArial Narrow"/>
      <family val="2"/>
    </font>
    <font>
      <sz val="9"/>
      <color indexed="10"/>
      <name val=".VnArial Narrow"/>
      <family val="2"/>
    </font>
    <font>
      <b/>
      <sz val="9"/>
      <name val=".VnArial Narrow"/>
      <family val="2"/>
    </font>
    <font>
      <i/>
      <sz val="9"/>
      <name val=".VnArial Narrow"/>
      <family val="2"/>
    </font>
    <font>
      <i/>
      <sz val="9"/>
      <color indexed="10"/>
      <name val=".VnArial Narrow"/>
      <family val="2"/>
    </font>
    <font>
      <b/>
      <sz val="8"/>
      <color indexed="10"/>
      <name val="Arial"/>
      <family val="2"/>
    </font>
    <font>
      <i/>
      <sz val="10"/>
      <color indexed="10"/>
      <name val=".VnTime"/>
      <family val="2"/>
    </font>
    <font>
      <b/>
      <i/>
      <sz val="9"/>
      <color indexed="10"/>
      <name val=".VnTime"/>
      <family val="0"/>
    </font>
    <font>
      <b/>
      <sz val="10"/>
      <color indexed="10"/>
      <name val=".VnTimeH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sz val="12"/>
      <name val="VNI-Times"/>
      <family val="0"/>
    </font>
    <font>
      <b/>
      <sz val="10"/>
      <name val="SVNtimes new roman"/>
      <family val="2"/>
    </font>
    <font>
      <sz val="12"/>
      <name val="VNtimes new roman"/>
      <family val="2"/>
    </font>
    <font>
      <sz val="10"/>
      <name val="?? ??"/>
      <family val="1"/>
    </font>
    <font>
      <sz val="12"/>
      <name val="????"/>
      <family val="1"/>
    </font>
    <font>
      <sz val="12"/>
      <name val="Courier"/>
      <family val="3"/>
    </font>
    <font>
      <sz val="12"/>
      <name val="|??¢¥¢¬¨Ï"/>
      <family val="1"/>
    </font>
    <font>
      <sz val="10"/>
      <name val="QBJ-??10pt"/>
      <family val="3"/>
    </font>
    <font>
      <sz val="12"/>
      <color indexed="8"/>
      <name val="???"/>
      <family val="1"/>
    </font>
    <font>
      <sz val="12"/>
      <name val="__"/>
      <family val="1"/>
    </font>
    <font>
      <sz val="14"/>
      <name val="__"/>
      <family val="3"/>
    </font>
    <font>
      <sz val="12"/>
      <name val="___"/>
      <family val="1"/>
    </font>
    <font>
      <sz val="12"/>
      <name val="____"/>
      <family val="0"/>
    </font>
    <font>
      <sz val="10"/>
      <name val="___"/>
      <family val="3"/>
    </font>
    <font>
      <sz val="10"/>
      <name val="VNI-Times"/>
      <family val="0"/>
    </font>
    <font>
      <sz val="11"/>
      <name val="‚l‚r ‚oƒSƒVƒbƒN"/>
      <family val="3"/>
    </font>
    <font>
      <sz val="11"/>
      <name val="–¾’©"/>
      <family val="1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sz val="10"/>
      <name val="VnTimes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sz val="11"/>
      <name val="VNI-Times"/>
      <family val="0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color indexed="9"/>
      <name val=".VnArial"/>
      <family val="2"/>
    </font>
    <font>
      <sz val="11"/>
      <color indexed="9"/>
      <name val="Calibri"/>
      <family val="2"/>
    </font>
    <font>
      <sz val="12"/>
      <name val="±¼¸²Ã¼"/>
      <family val="3"/>
    </font>
    <font>
      <sz val="12"/>
      <name val="¹UAAA¼"/>
      <family val="3"/>
    </font>
    <font>
      <sz val="11"/>
      <name val="±¼¸²Ã¼"/>
      <family val="3"/>
    </font>
    <font>
      <sz val="8"/>
      <name val="Times New Roman"/>
      <family val="1"/>
    </font>
    <font>
      <sz val="10"/>
      <color indexed="20"/>
      <name val=".VnArial"/>
      <family val="2"/>
    </font>
    <font>
      <sz val="11"/>
      <color indexed="20"/>
      <name val="Calibri"/>
      <family val="2"/>
    </font>
    <font>
      <sz val="12"/>
      <name val="Tms Rmn"/>
      <family val="0"/>
    </font>
    <font>
      <sz val="11"/>
      <name val="µ¸¿ò"/>
      <family val="0"/>
    </font>
    <font>
      <sz val="10"/>
      <name val="±¼¸²A¼"/>
      <family val="3"/>
    </font>
    <font>
      <sz val="10"/>
      <name val="Helv"/>
      <family val="0"/>
    </font>
    <font>
      <b/>
      <sz val="10"/>
      <color indexed="52"/>
      <name val=".VnArial"/>
      <family val="2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8"/>
      <color indexed="12"/>
      <name val="Arial"/>
      <family val="2"/>
    </font>
    <font>
      <sz val="11"/>
      <name val="Tms Rmn"/>
      <family val="0"/>
    </font>
    <font>
      <sz val="11"/>
      <name val="Times New Roman"/>
      <family val="1"/>
    </font>
    <font>
      <sz val="10"/>
      <color indexed="8"/>
      <name val="MS Sans Serif"/>
      <family val="2"/>
    </font>
    <font>
      <sz val="11"/>
      <name val="VNarial"/>
      <family val="0"/>
    </font>
    <font>
      <b/>
      <sz val="14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VNcentury Gothic"/>
      <family val="0"/>
    </font>
    <font>
      <b/>
      <sz val="15"/>
      <name val="VNcentury Gothic"/>
      <family val="0"/>
    </font>
    <font>
      <sz val="12"/>
      <name val="SVNtimes new roman"/>
      <family val="2"/>
    </font>
    <font>
      <sz val="8"/>
      <name val="SVNtimes new roman"/>
      <family val="2"/>
    </font>
    <font>
      <b/>
      <sz val="10"/>
      <color indexed="9"/>
      <name val=".VnArial"/>
      <family val="2"/>
    </font>
    <font>
      <b/>
      <sz val="11"/>
      <color indexed="9"/>
      <name val="Calibri"/>
      <family val="2"/>
    </font>
    <font>
      <sz val="10"/>
      <name val="VNI-Aptima"/>
      <family val="0"/>
    </font>
    <font>
      <sz val="10"/>
      <name val="SVNtimes new roman"/>
      <family val="2"/>
    </font>
    <font>
      <sz val="1"/>
      <color indexed="8"/>
      <name val="Courier"/>
      <family val="3"/>
    </font>
    <font>
      <i/>
      <sz val="10"/>
      <name val="Times New Roman"/>
      <family val="1"/>
    </font>
    <font>
      <b/>
      <sz val="12"/>
      <color indexed="8"/>
      <name val=".VnTime"/>
      <family val="2"/>
    </font>
    <font>
      <sz val="10"/>
      <color indexed="16"/>
      <name val="MS Serif"/>
      <family val="1"/>
    </font>
    <font>
      <b/>
      <sz val="1"/>
      <color indexed="8"/>
      <name val="Courier"/>
      <family val="3"/>
    </font>
    <font>
      <i/>
      <sz val="10"/>
      <color indexed="23"/>
      <name val=".VnArial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6"/>
      <name val="VNottawa"/>
      <family val="2"/>
    </font>
    <font>
      <sz val="10"/>
      <color indexed="17"/>
      <name val=".VnArial"/>
      <family val="2"/>
    </font>
    <font>
      <sz val="11"/>
      <color indexed="17"/>
      <name val="Calibri"/>
      <family val="2"/>
    </font>
    <font>
      <b/>
      <sz val="12"/>
      <color indexed="9"/>
      <name val="Tms Rmn"/>
      <family val="0"/>
    </font>
    <font>
      <b/>
      <sz val="12"/>
      <name val="Helv"/>
      <family val="0"/>
    </font>
    <font>
      <b/>
      <sz val="11"/>
      <color indexed="56"/>
      <name val=".VnArial"/>
      <family val="2"/>
    </font>
    <font>
      <b/>
      <sz val="11"/>
      <color indexed="56"/>
      <name val="Calibri"/>
      <family val="2"/>
    </font>
    <font>
      <b/>
      <sz val="11"/>
      <name val="Arial"/>
      <family val="2"/>
    </font>
    <font>
      <b/>
      <sz val="8"/>
      <name val="MS Sans Serif"/>
      <family val="2"/>
    </font>
    <font>
      <sz val="10"/>
      <color indexed="62"/>
      <name val=".VnArial"/>
      <family val="2"/>
    </font>
    <font>
      <sz val="11"/>
      <color indexed="62"/>
      <name val="Calibri"/>
      <family val="2"/>
    </font>
    <font>
      <sz val="12"/>
      <name val="VNI-Aptima"/>
      <family val="0"/>
    </font>
    <font>
      <sz val="12"/>
      <name val="VnTime(Ds)"/>
      <family val="1"/>
    </font>
    <font>
      <sz val="10"/>
      <color indexed="52"/>
      <name val=".VnArial"/>
      <family val="2"/>
    </font>
    <font>
      <sz val="11"/>
      <color indexed="52"/>
      <name val="Calibri"/>
      <family val="2"/>
    </font>
    <font>
      <b/>
      <sz val="11"/>
      <name val="Helv"/>
      <family val="0"/>
    </font>
    <font>
      <sz val="10"/>
      <name val=".VnAvant"/>
      <family val="2"/>
    </font>
    <font>
      <sz val="9"/>
      <name val="ＭＳ 明朝"/>
      <family val="1"/>
    </font>
    <font>
      <sz val="10"/>
      <color indexed="60"/>
      <name val=".Vn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  <family val="0"/>
    </font>
    <font>
      <sz val="12"/>
      <name val="바탕체"/>
      <family val="1"/>
    </font>
    <font>
      <sz val="11"/>
      <color indexed="8"/>
      <name val="Arial"/>
      <family val="2"/>
    </font>
    <font>
      <sz val="13"/>
      <name val="Arial"/>
      <family val="2"/>
    </font>
    <font>
      <sz val="11"/>
      <color indexed="8"/>
      <name val="Times New Roman"/>
      <family val="2"/>
    </font>
    <font>
      <sz val="14"/>
      <name val="System"/>
      <family val="2"/>
    </font>
    <font>
      <b/>
      <sz val="10"/>
      <color indexed="63"/>
      <name val=".VnArial"/>
      <family val="2"/>
    </font>
    <font>
      <b/>
      <sz val="11"/>
      <color indexed="63"/>
      <name val="Calibri"/>
      <family val="2"/>
    </font>
    <font>
      <b/>
      <sz val="10"/>
      <color indexed="8"/>
      <name val=".VnTimeH"/>
      <family val="2"/>
    </font>
    <font>
      <sz val="12"/>
      <name val="Helv"/>
      <family val="0"/>
    </font>
    <font>
      <b/>
      <sz val="10"/>
      <name val="MS Sans Serif"/>
      <family val="0"/>
    </font>
    <font>
      <sz val="8"/>
      <name val="Wingdings"/>
      <family val="0"/>
    </font>
    <font>
      <sz val="11"/>
      <name val="3C_Times_T"/>
      <family val="0"/>
    </font>
    <font>
      <b/>
      <sz val="18"/>
      <color indexed="8"/>
      <name val="Cambria"/>
      <family val="1"/>
    </font>
    <font>
      <sz val="8"/>
      <name val="MS Sans Serif"/>
      <family val="2"/>
    </font>
    <font>
      <b/>
      <sz val="8"/>
      <color indexed="8"/>
      <name val="Helv"/>
      <family val="2"/>
    </font>
    <font>
      <sz val="10"/>
      <name val="Symbol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2"/>
      <name val="VNTime"/>
      <family val="0"/>
    </font>
    <font>
      <b/>
      <sz val="13"/>
      <color indexed="8"/>
      <name val=".VnTimeH"/>
      <family val="2"/>
    </font>
    <font>
      <sz val="14"/>
      <name val=".Vn3DH"/>
      <family val="2"/>
    </font>
    <font>
      <sz val="10"/>
      <name val="VNtimes new roman"/>
      <family val="2"/>
    </font>
    <font>
      <sz val="14"/>
      <name val="VnTime"/>
      <family val="2"/>
    </font>
    <font>
      <b/>
      <sz val="8"/>
      <name val="VN Helvetica"/>
      <family val="0"/>
    </font>
    <font>
      <b/>
      <sz val="10"/>
      <name val="VN AvantGBook"/>
      <family val="0"/>
    </font>
    <font>
      <sz val="11"/>
      <color indexed="10"/>
      <name val="Calibri"/>
      <family val="2"/>
    </font>
    <font>
      <sz val="10"/>
      <name val="Geneva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2"/>
      <color indexed="8"/>
      <name val="바탕체"/>
      <family val="1"/>
    </font>
    <font>
      <sz val="12"/>
      <name val="宋体"/>
      <family val="0"/>
    </font>
    <font>
      <sz val="14"/>
      <name val="ＭＳ 明朝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color indexed="12"/>
      <name val=".VnTime"/>
      <family val="2"/>
    </font>
    <font>
      <b/>
      <sz val="10"/>
      <color indexed="12"/>
      <name val=".VnTimeH"/>
      <family val="2"/>
    </font>
    <font>
      <b/>
      <u val="single"/>
      <sz val="12"/>
      <color indexed="12"/>
      <name val=".VnTime"/>
      <family val="2"/>
    </font>
    <font>
      <b/>
      <u val="single"/>
      <sz val="10"/>
      <color indexed="12"/>
      <name val=".VnTime"/>
      <family val="2"/>
    </font>
    <font>
      <sz val="9"/>
      <color indexed="12"/>
      <name val=".VnArial Narrow"/>
      <family val="2"/>
    </font>
    <font>
      <sz val="10"/>
      <color indexed="12"/>
      <name val=".VnArial Narrow"/>
      <family val="2"/>
    </font>
    <font>
      <b/>
      <u val="single"/>
      <sz val="10"/>
      <color indexed="12"/>
      <name val=".VnArial Narrow"/>
      <family val="2"/>
    </font>
    <font>
      <sz val="10"/>
      <color indexed="12"/>
      <name val=".VnTime"/>
      <family val="2"/>
    </font>
    <font>
      <i/>
      <sz val="9"/>
      <color indexed="12"/>
      <name val=".VnArial Narrow"/>
      <family val="2"/>
    </font>
    <font>
      <b/>
      <i/>
      <sz val="9"/>
      <name val=".VnArial Narrow"/>
      <family val="2"/>
    </font>
    <font>
      <sz val="12"/>
      <color indexed="12"/>
      <name val=".VnArial Narrow"/>
      <family val="2"/>
    </font>
    <font>
      <i/>
      <sz val="12"/>
      <color indexed="12"/>
      <name val=".VnArial Narrow"/>
      <family val="2"/>
    </font>
    <font>
      <u val="single"/>
      <sz val="9"/>
      <color indexed="12"/>
      <name val=".VnArial Narrow"/>
      <family val="2"/>
    </font>
    <font>
      <sz val="11"/>
      <name val=".VnArial Narrow"/>
      <family val="2"/>
    </font>
    <font>
      <sz val="11"/>
      <color indexed="12"/>
      <name val=".VnArial Narrow"/>
      <family val="2"/>
    </font>
    <font>
      <b/>
      <sz val="10"/>
      <color indexed="12"/>
      <name val=".VnTime"/>
      <family val="2"/>
    </font>
    <font>
      <b/>
      <sz val="12"/>
      <color indexed="12"/>
      <name val=".VnArial Narrow"/>
      <family val="2"/>
    </font>
    <font>
      <i/>
      <sz val="11"/>
      <name val=".VnArial Narrow"/>
      <family val="2"/>
    </font>
    <font>
      <b/>
      <sz val="11"/>
      <color indexed="12"/>
      <name val=".VnArial Narrow"/>
      <family val="2"/>
    </font>
    <font>
      <i/>
      <u val="single"/>
      <sz val="11"/>
      <name val=".VnArial Narrow"/>
      <family val="2"/>
    </font>
    <font>
      <b/>
      <i/>
      <u val="single"/>
      <sz val="10"/>
      <name val=".VnTime"/>
      <family val="2"/>
    </font>
    <font>
      <b/>
      <i/>
      <u val="single"/>
      <sz val="9"/>
      <name val=".VnArial Narrow"/>
      <family val="2"/>
    </font>
    <font>
      <b/>
      <i/>
      <sz val="10"/>
      <name val=".VnArial Narrow"/>
      <family val="2"/>
    </font>
    <font>
      <sz val="9"/>
      <color indexed="12"/>
      <name val=".VnTime"/>
      <family val="2"/>
    </font>
    <font>
      <i/>
      <sz val="10"/>
      <color indexed="12"/>
      <name val=".VnArial Narrow"/>
      <family val="2"/>
    </font>
    <font>
      <b/>
      <sz val="10"/>
      <color indexed="12"/>
      <name val=".VnArial Narrow"/>
      <family val="2"/>
    </font>
  </fonts>
  <fills count="3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1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1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 style="thin"/>
      <right/>
      <top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medium">
        <color indexed="63"/>
      </right>
      <top/>
      <bottom/>
    </border>
    <border>
      <left style="thin"/>
      <right style="thin"/>
      <top/>
      <bottom style="hair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hair"/>
      <bottom style="thin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double"/>
    </border>
    <border>
      <left style="double"/>
      <right style="thin"/>
      <top style="double"/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</borders>
  <cellStyleXfs count="6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54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6" fontId="155" fillId="0" borderId="1">
      <alignment horizontal="center"/>
      <protection hidden="1"/>
    </xf>
    <xf numFmtId="170" fontId="156" fillId="0" borderId="2" applyFont="0" applyBorder="0">
      <alignment/>
      <protection/>
    </xf>
    <xf numFmtId="0" fontId="17" fillId="0" borderId="0">
      <alignment/>
      <protection/>
    </xf>
    <xf numFmtId="0" fontId="15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158" fillId="0" borderId="0" applyFont="0" applyFill="0" applyBorder="0" applyAlignment="0" applyProtection="0"/>
    <xf numFmtId="181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33" fillId="0" borderId="0">
      <alignment vertical="center"/>
      <protection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60" fillId="0" borderId="0">
      <alignment/>
      <protection/>
    </xf>
    <xf numFmtId="182" fontId="161" fillId="0" borderId="0" applyFill="0" applyBorder="0" applyProtection="0">
      <alignment vertical="center"/>
    </xf>
    <xf numFmtId="183" fontId="162" fillId="0" borderId="0" applyFill="0" applyBorder="0" applyProtection="0">
      <alignment vertical="center"/>
    </xf>
    <xf numFmtId="0" fontId="17" fillId="0" borderId="0" applyNumberFormat="0" applyFill="0" applyBorder="0" applyAlignment="0" applyProtection="0"/>
    <xf numFmtId="184" fontId="163" fillId="0" borderId="0">
      <alignment/>
      <protection/>
    </xf>
    <xf numFmtId="184" fontId="164" fillId="0" borderId="0" applyFont="0" applyFill="0" applyBorder="0" applyAlignment="0" applyProtection="0"/>
    <xf numFmtId="177" fontId="17" fillId="0" borderId="0" applyFont="0" applyFill="0" applyBorder="0" applyAlignment="0" applyProtection="0"/>
    <xf numFmtId="185" fontId="165" fillId="0" borderId="0" applyFont="0" applyFill="0" applyBorder="0" applyAlignment="0" applyProtection="0"/>
    <xf numFmtId="175" fontId="166" fillId="0" borderId="0" applyFont="0" applyFill="0" applyBorder="0" applyAlignment="0" applyProtection="0"/>
    <xf numFmtId="184" fontId="167" fillId="0" borderId="0">
      <alignment/>
      <protection/>
    </xf>
    <xf numFmtId="180" fontId="166" fillId="0" borderId="0" applyFont="0" applyFill="0" applyBorder="0" applyAlignment="0" applyProtection="0"/>
    <xf numFmtId="40" fontId="164" fillId="0" borderId="0" applyFont="0" applyFill="0" applyBorder="0" applyAlignment="0" applyProtection="0"/>
    <xf numFmtId="38" fontId="164" fillId="0" borderId="0" applyFont="0" applyFill="0" applyBorder="0" applyAlignment="0" applyProtection="0"/>
    <xf numFmtId="9" fontId="165" fillId="0" borderId="0" applyFont="0" applyFill="0" applyBorder="0" applyAlignment="0" applyProtection="0"/>
    <xf numFmtId="181" fontId="166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165" fillId="0" borderId="0" applyFont="0" applyFill="0" applyBorder="0" applyAlignment="0" applyProtection="0"/>
    <xf numFmtId="187" fontId="165" fillId="0" borderId="0" applyFont="0" applyFill="0" applyBorder="0" applyAlignment="0" applyProtection="0"/>
    <xf numFmtId="184" fontId="166" fillId="0" borderId="0">
      <alignment/>
      <protection/>
    </xf>
    <xf numFmtId="188" fontId="166" fillId="0" borderId="0" applyFont="0" applyFill="0" applyBorder="0" applyAlignment="0" applyProtection="0"/>
    <xf numFmtId="184" fontId="17" fillId="0" borderId="0">
      <alignment/>
      <protection/>
    </xf>
    <xf numFmtId="184" fontId="164" fillId="0" borderId="0" applyFont="0" applyFill="0" applyBorder="0" applyAlignment="0" applyProtection="0"/>
    <xf numFmtId="0" fontId="128" fillId="0" borderId="0">
      <alignment vertical="top"/>
      <protection/>
    </xf>
    <xf numFmtId="0" fontId="128" fillId="0" borderId="0">
      <alignment vertical="top"/>
      <protection/>
    </xf>
    <xf numFmtId="0" fontId="128" fillId="0" borderId="0">
      <alignment vertical="top"/>
      <protection/>
    </xf>
    <xf numFmtId="184" fontId="128" fillId="0" borderId="0">
      <alignment vertical="top"/>
      <protection/>
    </xf>
    <xf numFmtId="0" fontId="128" fillId="0" borderId="0">
      <alignment vertical="top"/>
      <protection/>
    </xf>
    <xf numFmtId="184" fontId="128" fillId="0" borderId="0">
      <alignment vertical="top"/>
      <protection/>
    </xf>
    <xf numFmtId="0" fontId="128" fillId="0" borderId="0">
      <alignment vertical="top"/>
      <protection/>
    </xf>
    <xf numFmtId="184" fontId="128" fillId="0" borderId="0">
      <alignment vertical="top"/>
      <protection/>
    </xf>
    <xf numFmtId="0" fontId="128" fillId="0" borderId="0">
      <alignment vertical="top"/>
      <protection/>
    </xf>
    <xf numFmtId="184" fontId="128" fillId="0" borderId="0">
      <alignment vertical="top"/>
      <protection/>
    </xf>
    <xf numFmtId="0" fontId="131" fillId="0" borderId="0" applyFont="0" applyFill="0" applyBorder="0" applyAlignment="0" applyProtection="0"/>
    <xf numFmtId="166" fontId="168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4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4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4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4" fontId="6" fillId="0" borderId="0" applyNumberFormat="0" applyFill="0" applyBorder="0" applyAlignment="0" applyProtection="0"/>
    <xf numFmtId="184" fontId="6" fillId="0" borderId="0" applyNumberFormat="0" applyFill="0" applyBorder="0" applyAlignment="0" applyProtection="0"/>
    <xf numFmtId="184" fontId="6" fillId="0" borderId="0" applyNumberFormat="0" applyFill="0" applyBorder="0" applyAlignment="0" applyProtection="0"/>
    <xf numFmtId="184" fontId="131" fillId="0" borderId="0">
      <alignment/>
      <protection/>
    </xf>
    <xf numFmtId="166" fontId="168" fillId="0" borderId="0" applyFont="0" applyFill="0" applyBorder="0" applyAlignment="0" applyProtection="0"/>
    <xf numFmtId="175" fontId="154" fillId="0" borderId="0" applyFont="0" applyFill="0" applyBorder="0" applyAlignment="0" applyProtection="0"/>
    <xf numFmtId="181" fontId="154" fillId="0" borderId="0" applyFont="0" applyFill="0" applyBorder="0" applyAlignment="0" applyProtection="0"/>
    <xf numFmtId="169" fontId="168" fillId="0" borderId="0" applyFont="0" applyFill="0" applyBorder="0" applyAlignment="0" applyProtection="0"/>
    <xf numFmtId="180" fontId="154" fillId="0" borderId="0" applyFont="0" applyFill="0" applyBorder="0" applyAlignment="0" applyProtection="0"/>
    <xf numFmtId="166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81" fontId="154" fillId="0" borderId="0" applyFont="0" applyFill="0" applyBorder="0" applyAlignment="0" applyProtection="0"/>
    <xf numFmtId="167" fontId="168" fillId="0" borderId="0" applyFont="0" applyFill="0" applyBorder="0" applyAlignment="0" applyProtection="0"/>
    <xf numFmtId="180" fontId="154" fillId="0" borderId="0" applyFont="0" applyFill="0" applyBorder="0" applyAlignment="0" applyProtection="0"/>
    <xf numFmtId="181" fontId="154" fillId="0" borderId="0" applyFont="0" applyFill="0" applyBorder="0" applyAlignment="0" applyProtection="0"/>
    <xf numFmtId="167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80" fontId="154" fillId="0" borderId="0" applyFont="0" applyFill="0" applyBorder="0" applyAlignment="0" applyProtection="0"/>
    <xf numFmtId="175" fontId="154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154" fillId="0" borderId="0" applyFont="0" applyFill="0" applyBorder="0" applyAlignment="0" applyProtection="0"/>
    <xf numFmtId="167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5" fontId="154" fillId="0" borderId="0" applyFont="0" applyFill="0" applyBorder="0" applyAlignment="0" applyProtection="0"/>
    <xf numFmtId="181" fontId="15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168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4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4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4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4" fontId="6" fillId="0" borderId="0" applyNumberFormat="0" applyFill="0" applyBorder="0" applyAlignment="0" applyProtection="0"/>
    <xf numFmtId="184" fontId="6" fillId="0" borderId="0" applyNumberFormat="0" applyFill="0" applyBorder="0" applyAlignment="0" applyProtection="0"/>
    <xf numFmtId="184" fontId="6" fillId="0" borderId="0" applyNumberFormat="0" applyFill="0" applyBorder="0" applyAlignment="0" applyProtection="0"/>
    <xf numFmtId="185" fontId="169" fillId="0" borderId="0" applyFont="0" applyFill="0" applyBorder="0" applyAlignment="0" applyProtection="0"/>
    <xf numFmtId="187" fontId="169" fillId="0" borderId="0" applyFont="0" applyFill="0" applyBorder="0" applyAlignment="0" applyProtection="0"/>
    <xf numFmtId="189" fontId="159" fillId="0" borderId="0">
      <alignment/>
      <protection/>
    </xf>
    <xf numFmtId="184" fontId="170" fillId="0" borderId="0">
      <alignment/>
      <protection/>
    </xf>
    <xf numFmtId="184" fontId="170" fillId="0" borderId="0">
      <alignment/>
      <protection/>
    </xf>
    <xf numFmtId="0" fontId="170" fillId="0" borderId="0">
      <alignment/>
      <protection/>
    </xf>
    <xf numFmtId="168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84" fontId="17" fillId="0" borderId="0">
      <alignment/>
      <protection/>
    </xf>
    <xf numFmtId="1" fontId="171" fillId="0" borderId="3" applyBorder="0" applyAlignment="0">
      <protection/>
    </xf>
    <xf numFmtId="184" fontId="172" fillId="2" borderId="0">
      <alignment/>
      <protection/>
    </xf>
    <xf numFmtId="184" fontId="20" fillId="2" borderId="0">
      <alignment/>
      <protection/>
    </xf>
    <xf numFmtId="184" fontId="20" fillId="2" borderId="0">
      <alignment/>
      <protection/>
    </xf>
    <xf numFmtId="184" fontId="20" fillId="2" borderId="0">
      <alignment/>
      <protection/>
    </xf>
    <xf numFmtId="184" fontId="20" fillId="2" borderId="0">
      <alignment/>
      <protection/>
    </xf>
    <xf numFmtId="184" fontId="172" fillId="2" borderId="0">
      <alignment/>
      <protection/>
    </xf>
    <xf numFmtId="184" fontId="173" fillId="0" borderId="0">
      <alignment/>
      <protection/>
    </xf>
    <xf numFmtId="9" fontId="174" fillId="0" borderId="0" applyFont="0" applyFill="0" applyBorder="0" applyAlignment="0" applyProtection="0"/>
    <xf numFmtId="184" fontId="175" fillId="2" borderId="0">
      <alignment/>
      <protection/>
    </xf>
    <xf numFmtId="184" fontId="20" fillId="2" borderId="0">
      <alignment/>
      <protection/>
    </xf>
    <xf numFmtId="184" fontId="20" fillId="2" borderId="0">
      <alignment/>
      <protection/>
    </xf>
    <xf numFmtId="184" fontId="20" fillId="2" borderId="0">
      <alignment/>
      <protection/>
    </xf>
    <xf numFmtId="184" fontId="20" fillId="2" borderId="0">
      <alignment/>
      <protection/>
    </xf>
    <xf numFmtId="184" fontId="175" fillId="2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0" fontId="89" fillId="3" borderId="0" applyNumberFormat="0" applyBorder="0" applyAlignment="0" applyProtection="0"/>
    <xf numFmtId="184" fontId="176" fillId="3" borderId="0" applyNumberFormat="0" applyBorder="0" applyAlignment="0" applyProtection="0"/>
    <xf numFmtId="0" fontId="89" fillId="4" borderId="0" applyNumberFormat="0" applyBorder="0" applyAlignment="0" applyProtection="0"/>
    <xf numFmtId="184" fontId="176" fillId="4" borderId="0" applyNumberFormat="0" applyBorder="0" applyAlignment="0" applyProtection="0"/>
    <xf numFmtId="0" fontId="89" fillId="5" borderId="0" applyNumberFormat="0" applyBorder="0" applyAlignment="0" applyProtection="0"/>
    <xf numFmtId="184" fontId="176" fillId="5" borderId="0" applyNumberFormat="0" applyBorder="0" applyAlignment="0" applyProtection="0"/>
    <xf numFmtId="0" fontId="89" fillId="6" borderId="0" applyNumberFormat="0" applyBorder="0" applyAlignment="0" applyProtection="0"/>
    <xf numFmtId="184" fontId="176" fillId="6" borderId="0" applyNumberFormat="0" applyBorder="0" applyAlignment="0" applyProtection="0"/>
    <xf numFmtId="0" fontId="89" fillId="7" borderId="0" applyNumberFormat="0" applyBorder="0" applyAlignment="0" applyProtection="0"/>
    <xf numFmtId="184" fontId="176" fillId="7" borderId="0" applyNumberFormat="0" applyBorder="0" applyAlignment="0" applyProtection="0"/>
    <xf numFmtId="0" fontId="89" fillId="8" borderId="0" applyNumberFormat="0" applyBorder="0" applyAlignment="0" applyProtection="0"/>
    <xf numFmtId="184" fontId="176" fillId="8" borderId="0" applyNumberFormat="0" applyBorder="0" applyAlignment="0" applyProtection="0"/>
    <xf numFmtId="184" fontId="177" fillId="0" borderId="4">
      <alignment horizontal="center"/>
      <protection/>
    </xf>
    <xf numFmtId="184" fontId="178" fillId="2" borderId="0">
      <alignment/>
      <protection/>
    </xf>
    <xf numFmtId="184" fontId="20" fillId="2" borderId="0">
      <alignment/>
      <protection/>
    </xf>
    <xf numFmtId="184" fontId="20" fillId="2" borderId="0">
      <alignment/>
      <protection/>
    </xf>
    <xf numFmtId="184" fontId="20" fillId="2" borderId="0">
      <alignment/>
      <protection/>
    </xf>
    <xf numFmtId="184" fontId="20" fillId="2" borderId="0">
      <alignment/>
      <protection/>
    </xf>
    <xf numFmtId="184" fontId="178" fillId="2" borderId="0">
      <alignment/>
      <protection/>
    </xf>
    <xf numFmtId="190" fontId="133" fillId="0" borderId="0" applyFont="0" applyFill="0" applyBorder="0" applyAlignment="0" applyProtection="0"/>
    <xf numFmtId="191" fontId="133" fillId="0" borderId="0" applyFont="0" applyFill="0" applyBorder="0" applyAlignment="0" applyProtection="0"/>
    <xf numFmtId="184" fontId="179" fillId="0" borderId="0">
      <alignment wrapText="1"/>
      <protection/>
    </xf>
    <xf numFmtId="184" fontId="20" fillId="0" borderId="0">
      <alignment wrapText="1"/>
      <protection/>
    </xf>
    <xf numFmtId="184" fontId="20" fillId="0" borderId="0">
      <alignment wrapText="1"/>
      <protection/>
    </xf>
    <xf numFmtId="184" fontId="20" fillId="0" borderId="0">
      <alignment wrapText="1"/>
      <protection/>
    </xf>
    <xf numFmtId="184" fontId="20" fillId="0" borderId="0">
      <alignment wrapText="1"/>
      <protection/>
    </xf>
    <xf numFmtId="184" fontId="179" fillId="0" borderId="0">
      <alignment wrapText="1"/>
      <protection/>
    </xf>
    <xf numFmtId="0" fontId="89" fillId="9" borderId="0" applyNumberFormat="0" applyBorder="0" applyAlignment="0" applyProtection="0"/>
    <xf numFmtId="184" fontId="176" fillId="9" borderId="0" applyNumberFormat="0" applyBorder="0" applyAlignment="0" applyProtection="0"/>
    <xf numFmtId="0" fontId="89" fillId="10" borderId="0" applyNumberFormat="0" applyBorder="0" applyAlignment="0" applyProtection="0"/>
    <xf numFmtId="184" fontId="176" fillId="10" borderId="0" applyNumberFormat="0" applyBorder="0" applyAlignment="0" applyProtection="0"/>
    <xf numFmtId="0" fontId="89" fillId="11" borderId="0" applyNumberFormat="0" applyBorder="0" applyAlignment="0" applyProtection="0"/>
    <xf numFmtId="184" fontId="176" fillId="11" borderId="0" applyNumberFormat="0" applyBorder="0" applyAlignment="0" applyProtection="0"/>
    <xf numFmtId="0" fontId="89" fillId="6" borderId="0" applyNumberFormat="0" applyBorder="0" applyAlignment="0" applyProtection="0"/>
    <xf numFmtId="184" fontId="176" fillId="6" borderId="0" applyNumberFormat="0" applyBorder="0" applyAlignment="0" applyProtection="0"/>
    <xf numFmtId="0" fontId="89" fillId="9" borderId="0" applyNumberFormat="0" applyBorder="0" applyAlignment="0" applyProtection="0"/>
    <xf numFmtId="184" fontId="176" fillId="9" borderId="0" applyNumberFormat="0" applyBorder="0" applyAlignment="0" applyProtection="0"/>
    <xf numFmtId="0" fontId="89" fillId="12" borderId="0" applyNumberFormat="0" applyBorder="0" applyAlignment="0" applyProtection="0"/>
    <xf numFmtId="184" fontId="176" fillId="12" borderId="0" applyNumberFormat="0" applyBorder="0" applyAlignment="0" applyProtection="0"/>
    <xf numFmtId="170" fontId="115" fillId="0" borderId="5" applyNumberFormat="0" applyFont="0" applyBorder="0" applyAlignment="0"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0" fillId="13" borderId="0" applyNumberFormat="0" applyBorder="0" applyAlignment="0" applyProtection="0"/>
    <xf numFmtId="184" fontId="181" fillId="13" borderId="0" applyNumberFormat="0" applyBorder="0" applyAlignment="0" applyProtection="0"/>
    <xf numFmtId="0" fontId="180" fillId="10" borderId="0" applyNumberFormat="0" applyBorder="0" applyAlignment="0" applyProtection="0"/>
    <xf numFmtId="184" fontId="181" fillId="10" borderId="0" applyNumberFormat="0" applyBorder="0" applyAlignment="0" applyProtection="0"/>
    <xf numFmtId="0" fontId="180" fillId="11" borderId="0" applyNumberFormat="0" applyBorder="0" applyAlignment="0" applyProtection="0"/>
    <xf numFmtId="184" fontId="181" fillId="11" borderId="0" applyNumberFormat="0" applyBorder="0" applyAlignment="0" applyProtection="0"/>
    <xf numFmtId="0" fontId="180" fillId="14" borderId="0" applyNumberFormat="0" applyBorder="0" applyAlignment="0" applyProtection="0"/>
    <xf numFmtId="184" fontId="181" fillId="14" borderId="0" applyNumberFormat="0" applyBorder="0" applyAlignment="0" applyProtection="0"/>
    <xf numFmtId="0" fontId="180" fillId="15" borderId="0" applyNumberFormat="0" applyBorder="0" applyAlignment="0" applyProtection="0"/>
    <xf numFmtId="184" fontId="181" fillId="15" borderId="0" applyNumberFormat="0" applyBorder="0" applyAlignment="0" applyProtection="0"/>
    <xf numFmtId="0" fontId="180" fillId="16" borderId="0" applyNumberFormat="0" applyBorder="0" applyAlignment="0" applyProtection="0"/>
    <xf numFmtId="184" fontId="181" fillId="16" borderId="0" applyNumberFormat="0" applyBorder="0" applyAlignment="0" applyProtection="0"/>
    <xf numFmtId="0" fontId="180" fillId="17" borderId="0" applyNumberFormat="0" applyBorder="0" applyAlignment="0" applyProtection="0"/>
    <xf numFmtId="184" fontId="181" fillId="17" borderId="0" applyNumberFormat="0" applyBorder="0" applyAlignment="0" applyProtection="0"/>
    <xf numFmtId="0" fontId="180" fillId="18" borderId="0" applyNumberFormat="0" applyBorder="0" applyAlignment="0" applyProtection="0"/>
    <xf numFmtId="184" fontId="181" fillId="18" borderId="0" applyNumberFormat="0" applyBorder="0" applyAlignment="0" applyProtection="0"/>
    <xf numFmtId="0" fontId="180" fillId="19" borderId="0" applyNumberFormat="0" applyBorder="0" applyAlignment="0" applyProtection="0"/>
    <xf numFmtId="184" fontId="181" fillId="19" borderId="0" applyNumberFormat="0" applyBorder="0" applyAlignment="0" applyProtection="0"/>
    <xf numFmtId="0" fontId="180" fillId="14" borderId="0" applyNumberFormat="0" applyBorder="0" applyAlignment="0" applyProtection="0"/>
    <xf numFmtId="184" fontId="181" fillId="14" borderId="0" applyNumberFormat="0" applyBorder="0" applyAlignment="0" applyProtection="0"/>
    <xf numFmtId="0" fontId="180" fillId="15" borderId="0" applyNumberFormat="0" applyBorder="0" applyAlignment="0" applyProtection="0"/>
    <xf numFmtId="184" fontId="181" fillId="15" borderId="0" applyNumberFormat="0" applyBorder="0" applyAlignment="0" applyProtection="0"/>
    <xf numFmtId="0" fontId="180" fillId="20" borderId="0" applyNumberFormat="0" applyBorder="0" applyAlignment="0" applyProtection="0"/>
    <xf numFmtId="184" fontId="181" fillId="20" borderId="0" applyNumberFormat="0" applyBorder="0" applyAlignment="0" applyProtection="0"/>
    <xf numFmtId="184" fontId="12" fillId="0" borderId="0" applyNumberFormat="0" applyAlignment="0">
      <protection/>
    </xf>
    <xf numFmtId="192" fontId="182" fillId="0" borderId="0" applyFont="0" applyFill="0" applyBorder="0" applyAlignment="0" applyProtection="0"/>
    <xf numFmtId="0" fontId="183" fillId="0" borderId="0" applyFont="0" applyFill="0" applyBorder="0" applyAlignment="0" applyProtection="0"/>
    <xf numFmtId="192" fontId="184" fillId="0" borderId="0" applyFont="0" applyFill="0" applyBorder="0" applyAlignment="0" applyProtection="0"/>
    <xf numFmtId="193" fontId="182" fillId="0" borderId="0" applyFont="0" applyFill="0" applyBorder="0" applyAlignment="0" applyProtection="0"/>
    <xf numFmtId="0" fontId="183" fillId="0" borderId="0" applyFont="0" applyFill="0" applyBorder="0" applyAlignment="0" applyProtection="0"/>
    <xf numFmtId="194" fontId="184" fillId="0" borderId="0" applyFont="0" applyFill="0" applyBorder="0" applyAlignment="0" applyProtection="0"/>
    <xf numFmtId="0" fontId="185" fillId="0" borderId="0">
      <alignment horizontal="center" wrapText="1"/>
      <protection locked="0"/>
    </xf>
    <xf numFmtId="179" fontId="182" fillId="0" borderId="0" applyFont="0" applyFill="0" applyBorder="0" applyAlignment="0" applyProtection="0"/>
    <xf numFmtId="0" fontId="183" fillId="0" borderId="0" applyFont="0" applyFill="0" applyBorder="0" applyAlignment="0" applyProtection="0"/>
    <xf numFmtId="179" fontId="184" fillId="0" borderId="0" applyFont="0" applyFill="0" applyBorder="0" applyAlignment="0" applyProtection="0"/>
    <xf numFmtId="178" fontId="182" fillId="0" borderId="0" applyFont="0" applyFill="0" applyBorder="0" applyAlignment="0" applyProtection="0"/>
    <xf numFmtId="0" fontId="183" fillId="0" borderId="0" applyFont="0" applyFill="0" applyBorder="0" applyAlignment="0" applyProtection="0"/>
    <xf numFmtId="178" fontId="174" fillId="0" borderId="0" applyFont="0" applyFill="0" applyBorder="0" applyAlignment="0" applyProtection="0"/>
    <xf numFmtId="175" fontId="154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86" fillId="4" borderId="0" applyNumberFormat="0" applyBorder="0" applyAlignment="0" applyProtection="0"/>
    <xf numFmtId="184" fontId="187" fillId="4" borderId="0" applyNumberFormat="0" applyBorder="0" applyAlignment="0" applyProtection="0"/>
    <xf numFmtId="0" fontId="0" fillId="0" borderId="0">
      <alignment/>
      <protection/>
    </xf>
    <xf numFmtId="184" fontId="17" fillId="0" borderId="0" applyFont="0" applyFill="0" applyBorder="0" applyAlignment="0" applyProtection="0"/>
    <xf numFmtId="0" fontId="188" fillId="0" borderId="0" applyNumberFormat="0" applyFill="0" applyBorder="0" applyAlignment="0" applyProtection="0"/>
    <xf numFmtId="0" fontId="183" fillId="0" borderId="0">
      <alignment/>
      <protection/>
    </xf>
    <xf numFmtId="0" fontId="189" fillId="0" borderId="0">
      <alignment/>
      <protection/>
    </xf>
    <xf numFmtId="0" fontId="183" fillId="0" borderId="0">
      <alignment/>
      <protection/>
    </xf>
    <xf numFmtId="0" fontId="189" fillId="0" borderId="0">
      <alignment/>
      <protection/>
    </xf>
    <xf numFmtId="184" fontId="190" fillId="0" borderId="0">
      <alignment/>
      <protection/>
    </xf>
    <xf numFmtId="0" fontId="17" fillId="0" borderId="0" applyFill="0" applyBorder="0" applyAlignment="0">
      <protection/>
    </xf>
    <xf numFmtId="195" fontId="17" fillId="0" borderId="0" applyFill="0" applyBorder="0" applyAlignment="0">
      <protection/>
    </xf>
    <xf numFmtId="195" fontId="17" fillId="0" borderId="0" applyFill="0" applyBorder="0" applyAlignment="0">
      <protection/>
    </xf>
    <xf numFmtId="196" fontId="0" fillId="0" borderId="0" applyFill="0" applyBorder="0" applyAlignment="0">
      <protection/>
    </xf>
    <xf numFmtId="197" fontId="191" fillId="0" borderId="0" applyFill="0" applyBorder="0" applyAlignment="0">
      <protection/>
    </xf>
    <xf numFmtId="198" fontId="0" fillId="0" borderId="0" applyFill="0" applyBorder="0" applyAlignment="0">
      <protection/>
    </xf>
    <xf numFmtId="199" fontId="0" fillId="0" borderId="0" applyFill="0" applyBorder="0" applyAlignment="0">
      <protection/>
    </xf>
    <xf numFmtId="188" fontId="191" fillId="0" borderId="0" applyFill="0" applyBorder="0" applyAlignment="0">
      <protection/>
    </xf>
    <xf numFmtId="200" fontId="0" fillId="0" borderId="0" applyFill="0" applyBorder="0" applyAlignment="0">
      <protection/>
    </xf>
    <xf numFmtId="196" fontId="0" fillId="0" borderId="0" applyFill="0" applyBorder="0" applyAlignment="0">
      <protection/>
    </xf>
    <xf numFmtId="0" fontId="192" fillId="2" borderId="6" applyNumberFormat="0" applyAlignment="0" applyProtection="0"/>
    <xf numFmtId="184" fontId="193" fillId="2" borderId="6" applyNumberFormat="0" applyAlignment="0" applyProtection="0"/>
    <xf numFmtId="0" fontId="194" fillId="0" borderId="0">
      <alignment/>
      <protection/>
    </xf>
    <xf numFmtId="188" fontId="6" fillId="0" borderId="0" applyFont="0" applyFill="0" applyBorder="0" applyAlignment="0" applyProtection="0"/>
    <xf numFmtId="201" fontId="195" fillId="0" borderId="7" applyBorder="0">
      <alignment/>
      <protection/>
    </xf>
    <xf numFmtId="201" fontId="138" fillId="0" borderId="8">
      <alignment/>
      <protection locked="0"/>
    </xf>
    <xf numFmtId="0" fontId="24" fillId="0" borderId="0" applyFill="0" applyBorder="0" applyProtection="0">
      <alignment horizontal="center"/>
    </xf>
    <xf numFmtId="0" fontId="17" fillId="0" borderId="0" applyFill="0" applyBorder="0" applyProtection="0">
      <alignment horizontal="center"/>
    </xf>
    <xf numFmtId="0" fontId="17" fillId="0" borderId="9">
      <alignment horizontal="center"/>
      <protection/>
    </xf>
    <xf numFmtId="169" fontId="0" fillId="0" borderId="0" applyFont="0" applyFill="0" applyBorder="0" applyAlignment="0" applyProtection="0"/>
    <xf numFmtId="202" fontId="196" fillId="0" borderId="0">
      <alignment/>
      <protection/>
    </xf>
    <xf numFmtId="202" fontId="196" fillId="0" borderId="0">
      <alignment/>
      <protection/>
    </xf>
    <xf numFmtId="202" fontId="196" fillId="0" borderId="0">
      <alignment/>
      <protection/>
    </xf>
    <xf numFmtId="202" fontId="196" fillId="0" borderId="0">
      <alignment/>
      <protection/>
    </xf>
    <xf numFmtId="202" fontId="196" fillId="0" borderId="0">
      <alignment/>
      <protection/>
    </xf>
    <xf numFmtId="202" fontId="196" fillId="0" borderId="0">
      <alignment/>
      <protection/>
    </xf>
    <xf numFmtId="202" fontId="196" fillId="0" borderId="0">
      <alignment/>
      <protection/>
    </xf>
    <xf numFmtId="202" fontId="196" fillId="0" borderId="0">
      <alignment/>
      <protection/>
    </xf>
    <xf numFmtId="203" fontId="17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8" fontId="191" fillId="0" borderId="0" applyFont="0" applyFill="0" applyBorder="0" applyAlignment="0" applyProtection="0"/>
    <xf numFmtId="204" fontId="197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184" fontId="198" fillId="0" borderId="0" applyNumberFormat="0" applyFill="0" applyBorder="0" applyProtection="0">
      <alignment vertical="center"/>
    </xf>
    <xf numFmtId="184" fontId="198" fillId="0" borderId="0" applyNumberFormat="0" applyFill="0" applyBorder="0" applyProtection="0">
      <alignment vertical="center"/>
    </xf>
    <xf numFmtId="184" fontId="198" fillId="0" borderId="0" applyNumberFormat="0" applyFill="0" applyBorder="0" applyProtection="0">
      <alignment vertical="center"/>
    </xf>
    <xf numFmtId="43" fontId="17" fillId="0" borderId="0" applyFont="0" applyFill="0" applyBorder="0" applyAlignment="0" applyProtection="0"/>
    <xf numFmtId="169" fontId="4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9" fontId="168" fillId="0" borderId="0" applyFont="0" applyFill="0" applyBorder="0" applyAlignment="0" applyProtection="0"/>
    <xf numFmtId="211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7" fillId="0" borderId="0" applyFont="0" applyFill="0" applyBorder="0" applyAlignment="0" applyProtection="0"/>
    <xf numFmtId="212" fontId="130" fillId="0" borderId="0">
      <alignment/>
      <protection/>
    </xf>
    <xf numFmtId="212" fontId="130" fillId="0" borderId="0">
      <alignment/>
      <protection/>
    </xf>
    <xf numFmtId="213" fontId="199" fillId="0" borderId="0">
      <alignment/>
      <protection/>
    </xf>
    <xf numFmtId="3" fontId="17" fillId="0" borderId="0" applyFont="0" applyFill="0" applyBorder="0" applyAlignment="0" applyProtection="0"/>
    <xf numFmtId="0" fontId="200" fillId="0" borderId="0" applyFill="0" applyBorder="0" applyAlignment="0" applyProtection="0"/>
    <xf numFmtId="0" fontId="201" fillId="0" borderId="0" applyNumberFormat="0" applyAlignment="0">
      <protection/>
    </xf>
    <xf numFmtId="0" fontId="202" fillId="0" borderId="0" applyNumberFormat="0" applyAlignment="0">
      <protection/>
    </xf>
    <xf numFmtId="214" fontId="17" fillId="0" borderId="0" applyFill="0" applyBorder="0" applyProtection="0">
      <alignment/>
    </xf>
    <xf numFmtId="177" fontId="17" fillId="0" borderId="0" applyFont="0" applyFill="0" applyBorder="0" applyAlignment="0" applyProtection="0"/>
    <xf numFmtId="215" fontId="130" fillId="0" borderId="0" applyFill="0" applyBorder="0" applyProtection="0">
      <alignment/>
    </xf>
    <xf numFmtId="215" fontId="130" fillId="0" borderId="10" applyFill="0" applyProtection="0">
      <alignment/>
    </xf>
    <xf numFmtId="215" fontId="130" fillId="0" borderId="11" applyFill="0" applyProtection="0">
      <alignment/>
    </xf>
    <xf numFmtId="216" fontId="17" fillId="0" borderId="0" applyFill="0" applyBorder="0" applyProtection="0">
      <alignment/>
    </xf>
    <xf numFmtId="217" fontId="114" fillId="0" borderId="0" applyFont="0" applyFill="0" applyBorder="0" applyAlignment="0" applyProtection="0"/>
    <xf numFmtId="218" fontId="203" fillId="0" borderId="0">
      <alignment/>
      <protection locked="0"/>
    </xf>
    <xf numFmtId="219" fontId="203" fillId="0" borderId="0">
      <alignment/>
      <protection locked="0"/>
    </xf>
    <xf numFmtId="220" fontId="204" fillId="0" borderId="12">
      <alignment/>
      <protection locked="0"/>
    </xf>
    <xf numFmtId="221" fontId="203" fillId="0" borderId="0">
      <alignment/>
      <protection locked="0"/>
    </xf>
    <xf numFmtId="222" fontId="203" fillId="0" borderId="0">
      <alignment/>
      <protection locked="0"/>
    </xf>
    <xf numFmtId="221" fontId="203" fillId="0" borderId="0" applyNumberFormat="0">
      <alignment/>
      <protection locked="0"/>
    </xf>
    <xf numFmtId="221" fontId="203" fillId="0" borderId="0">
      <alignment/>
      <protection locked="0"/>
    </xf>
    <xf numFmtId="201" fontId="205" fillId="0" borderId="1">
      <alignment/>
      <protection/>
    </xf>
    <xf numFmtId="223" fontId="205" fillId="0" borderId="1">
      <alignment/>
      <protection/>
    </xf>
    <xf numFmtId="168" fontId="0" fillId="0" borderId="0" applyFont="0" applyFill="0" applyBorder="0" applyAlignment="0" applyProtection="0"/>
    <xf numFmtId="224" fontId="17" fillId="0" borderId="0" applyFont="0" applyFill="0" applyBorder="0" applyAlignment="0" applyProtection="0"/>
    <xf numFmtId="16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25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27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29" fontId="17" fillId="0" borderId="0" applyFont="0" applyFill="0" applyBorder="0" applyAlignment="0" applyProtection="0"/>
    <xf numFmtId="23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232" fontId="17" fillId="0" borderId="0" applyFont="0" applyFill="0" applyBorder="0" applyAlignment="0" applyProtection="0"/>
    <xf numFmtId="168" fontId="47" fillId="0" borderId="0" applyFont="0" applyFill="0" applyBorder="0" applyAlignment="0" applyProtection="0"/>
    <xf numFmtId="0" fontId="0" fillId="0" borderId="0" applyFont="0" applyFill="0" applyBorder="0" applyAlignment="0" applyProtection="0"/>
    <xf numFmtId="233" fontId="17" fillId="0" borderId="0">
      <alignment/>
      <protection/>
    </xf>
    <xf numFmtId="233" fontId="17" fillId="0" borderId="0">
      <alignment/>
      <protection/>
    </xf>
    <xf numFmtId="234" fontId="206" fillId="0" borderId="8">
      <alignment/>
      <protection/>
    </xf>
    <xf numFmtId="0" fontId="207" fillId="21" borderId="13" applyNumberFormat="0" applyAlignment="0" applyProtection="0"/>
    <xf numFmtId="184" fontId="208" fillId="21" borderId="13" applyNumberFormat="0" applyAlignment="0" applyProtection="0"/>
    <xf numFmtId="1" fontId="209" fillId="0" borderId="14" applyBorder="0">
      <alignment/>
      <protection/>
    </xf>
    <xf numFmtId="201" fontId="155" fillId="0" borderId="1">
      <alignment horizontal="center"/>
      <protection hidden="1"/>
    </xf>
    <xf numFmtId="235" fontId="210" fillId="0" borderId="1">
      <alignment horizontal="center"/>
      <protection hidden="1"/>
    </xf>
    <xf numFmtId="2" fontId="155" fillId="0" borderId="1">
      <alignment horizontal="center"/>
      <protection hidden="1"/>
    </xf>
    <xf numFmtId="0" fontId="17" fillId="0" borderId="0" applyFont="0" applyFill="0" applyBorder="0" applyAlignment="0" applyProtection="0"/>
    <xf numFmtId="14" fontId="128" fillId="0" borderId="0" applyFill="0" applyBorder="0" applyAlignment="0">
      <protection/>
    </xf>
    <xf numFmtId="0" fontId="211" fillId="0" borderId="0">
      <alignment/>
      <protection locked="0"/>
    </xf>
    <xf numFmtId="236" fontId="130" fillId="0" borderId="0" applyFill="0" applyBorder="0" applyProtection="0">
      <alignment/>
    </xf>
    <xf numFmtId="236" fontId="130" fillId="0" borderId="10" applyFill="0" applyProtection="0">
      <alignment/>
    </xf>
    <xf numFmtId="236" fontId="130" fillId="0" borderId="11" applyFill="0" applyProtection="0">
      <alignment/>
    </xf>
    <xf numFmtId="179" fontId="17" fillId="0" borderId="0" applyFill="0" applyBorder="0" applyProtection="0">
      <alignment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37" fontId="17" fillId="0" borderId="0">
      <alignment/>
      <protection/>
    </xf>
    <xf numFmtId="237" fontId="17" fillId="0" borderId="0">
      <alignment/>
      <protection/>
    </xf>
    <xf numFmtId="0" fontId="0" fillId="0" borderId="0" applyNumberFormat="0" applyBorder="0" applyAlignment="0">
      <protection/>
    </xf>
    <xf numFmtId="0" fontId="212" fillId="0" borderId="0">
      <alignment vertical="center"/>
      <protection/>
    </xf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3" borderId="0" applyNumberFormat="0" applyBorder="0" applyAlignment="0" applyProtection="0"/>
    <xf numFmtId="184" fontId="168" fillId="0" borderId="0">
      <alignment/>
      <protection/>
    </xf>
    <xf numFmtId="188" fontId="191" fillId="0" borderId="0" applyFill="0" applyBorder="0" applyAlignment="0">
      <protection/>
    </xf>
    <xf numFmtId="196" fontId="0" fillId="0" borderId="0" applyFill="0" applyBorder="0" applyAlignment="0">
      <protection/>
    </xf>
    <xf numFmtId="188" fontId="191" fillId="0" borderId="0" applyFill="0" applyBorder="0" applyAlignment="0">
      <protection/>
    </xf>
    <xf numFmtId="200" fontId="0" fillId="0" borderId="0" applyFill="0" applyBorder="0" applyAlignment="0">
      <protection/>
    </xf>
    <xf numFmtId="196" fontId="0" fillId="0" borderId="0" applyFill="0" applyBorder="0" applyAlignment="0">
      <protection/>
    </xf>
    <xf numFmtId="0" fontId="214" fillId="0" borderId="0" applyNumberFormat="0" applyAlignment="0">
      <protection/>
    </xf>
    <xf numFmtId="238" fontId="215" fillId="0" borderId="0">
      <alignment/>
      <protection locked="0"/>
    </xf>
    <xf numFmtId="238" fontId="215" fillId="0" borderId="0">
      <alignment/>
      <protection locked="0"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184" fontId="217" fillId="0" borderId="0" applyNumberFormat="0" applyFill="0" applyBorder="0" applyAlignment="0" applyProtection="0"/>
    <xf numFmtId="4" fontId="211" fillId="0" borderId="0">
      <alignment/>
      <protection locked="0"/>
    </xf>
    <xf numFmtId="239" fontId="211" fillId="0" borderId="0">
      <alignment/>
      <protection locked="0"/>
    </xf>
    <xf numFmtId="2" fontId="1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4" fontId="218" fillId="0" borderId="0" applyNumberFormat="0" applyFill="0" applyBorder="0" applyProtection="0">
      <alignment/>
    </xf>
    <xf numFmtId="184" fontId="219" fillId="0" borderId="0" applyNumberFormat="0" applyFill="0" applyBorder="0" applyProtection="0">
      <alignment vertical="center"/>
    </xf>
    <xf numFmtId="184" fontId="220" fillId="0" borderId="0" applyNumberFormat="0" applyFill="0" applyBorder="0" applyAlignment="0" applyProtection="0"/>
    <xf numFmtId="184" fontId="221" fillId="0" borderId="0" applyNumberFormat="0" applyFill="0" applyBorder="0" applyProtection="0">
      <alignment vertical="center"/>
    </xf>
    <xf numFmtId="184" fontId="222" fillId="0" borderId="0" applyNumberFormat="0" applyFill="0" applyBorder="0" applyAlignment="0" applyProtection="0"/>
    <xf numFmtId="184" fontId="220" fillId="0" borderId="0" applyNumberFormat="0" applyFill="0" applyBorder="0" applyAlignment="0" applyProtection="0"/>
    <xf numFmtId="184" fontId="223" fillId="0" borderId="0" applyNumberFormat="0" applyFill="0" applyBorder="0" applyAlignment="0" applyProtection="0"/>
    <xf numFmtId="240" fontId="0" fillId="0" borderId="15" applyFont="0" applyFill="0" applyBorder="0" applyProtection="0">
      <alignment/>
    </xf>
    <xf numFmtId="0" fontId="224" fillId="5" borderId="0" applyNumberFormat="0" applyBorder="0" applyAlignment="0" applyProtection="0"/>
    <xf numFmtId="184" fontId="225" fillId="5" borderId="0" applyNumberFormat="0" applyBorder="0" applyAlignment="0" applyProtection="0"/>
    <xf numFmtId="38" fontId="12" fillId="2" borderId="0" applyNumberFormat="0" applyBorder="0" applyAlignment="0" applyProtection="0"/>
    <xf numFmtId="0" fontId="17" fillId="0" borderId="0">
      <alignment/>
      <protection/>
    </xf>
    <xf numFmtId="0" fontId="226" fillId="24" borderId="0">
      <alignment/>
      <protection/>
    </xf>
    <xf numFmtId="0" fontId="227" fillId="0" borderId="0">
      <alignment horizontal="left"/>
      <protection/>
    </xf>
    <xf numFmtId="0" fontId="29" fillId="0" borderId="16" applyNumberFormat="0" applyAlignment="0" applyProtection="0"/>
    <xf numFmtId="0" fontId="29" fillId="0" borderId="17">
      <alignment horizontal="left" vertical="center"/>
      <protection/>
    </xf>
    <xf numFmtId="14" fontId="24" fillId="7" borderId="18">
      <alignment horizontal="center" vertical="center" wrapText="1"/>
      <protection/>
    </xf>
    <xf numFmtId="0" fontId="31" fillId="0" borderId="0" applyNumberFormat="0" applyFill="0" applyBorder="0" applyAlignment="0" applyProtection="0"/>
    <xf numFmtId="184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4" fontId="29" fillId="0" borderId="0" applyNumberFormat="0" applyFill="0" applyBorder="0" applyAlignment="0" applyProtection="0"/>
    <xf numFmtId="0" fontId="228" fillId="0" borderId="19" applyNumberFormat="0" applyFill="0" applyAlignment="0" applyProtection="0"/>
    <xf numFmtId="184" fontId="229" fillId="0" borderId="19" applyNumberFormat="0" applyFill="0" applyAlignment="0" applyProtection="0"/>
    <xf numFmtId="0" fontId="228" fillId="0" borderId="0" applyNumberFormat="0" applyFill="0" applyBorder="0" applyAlignment="0" applyProtection="0"/>
    <xf numFmtId="184" fontId="229" fillId="0" borderId="0" applyNumberFormat="0" applyFill="0" applyBorder="0" applyAlignment="0" applyProtection="0"/>
    <xf numFmtId="0" fontId="230" fillId="0" borderId="0" applyFill="0" applyAlignment="0" applyProtection="0"/>
    <xf numFmtId="0" fontId="230" fillId="0" borderId="5" applyFill="0" applyAlignment="0" applyProtection="0"/>
    <xf numFmtId="238" fontId="215" fillId="0" borderId="0">
      <alignment/>
      <protection locked="0"/>
    </xf>
    <xf numFmtId="238" fontId="215" fillId="0" borderId="0">
      <alignment/>
      <protection locked="0"/>
    </xf>
    <xf numFmtId="0" fontId="231" fillId="0" borderId="18">
      <alignment horizontal="center"/>
      <protection/>
    </xf>
    <xf numFmtId="0" fontId="231" fillId="0" borderId="0">
      <alignment horizontal="center"/>
      <protection/>
    </xf>
    <xf numFmtId="164" fontId="4" fillId="25" borderId="3" applyNumberFormat="0" applyAlignment="0">
      <protection/>
    </xf>
    <xf numFmtId="49" fontId="16" fillId="0" borderId="3">
      <alignment vertical="center"/>
      <protection/>
    </xf>
    <xf numFmtId="0" fontId="9" fillId="0" borderId="0" applyNumberFormat="0" applyFill="0" applyBorder="0" applyAlignment="0" applyProtection="0"/>
    <xf numFmtId="167" fontId="168" fillId="0" borderId="0" applyFont="0" applyFill="0" applyBorder="0" applyAlignment="0" applyProtection="0"/>
    <xf numFmtId="0" fontId="232" fillId="8" borderId="6" applyNumberFormat="0" applyAlignment="0" applyProtection="0"/>
    <xf numFmtId="10" fontId="12" fillId="26" borderId="3" applyNumberFormat="0" applyBorder="0" applyAlignment="0" applyProtection="0"/>
    <xf numFmtId="184" fontId="233" fillId="8" borderId="6" applyNumberFormat="0" applyAlignment="0" applyProtection="0"/>
    <xf numFmtId="184" fontId="233" fillId="8" borderId="6" applyNumberFormat="0" applyAlignment="0" applyProtection="0"/>
    <xf numFmtId="184" fontId="233" fillId="8" borderId="6" applyNumberFormat="0" applyAlignment="0" applyProtection="0"/>
    <xf numFmtId="195" fontId="234" fillId="27" borderId="0">
      <alignment/>
      <protection/>
    </xf>
    <xf numFmtId="3" fontId="235" fillId="0" borderId="0">
      <alignment/>
      <protection/>
    </xf>
    <xf numFmtId="184" fontId="131" fillId="0" borderId="0">
      <alignment/>
      <protection/>
    </xf>
    <xf numFmtId="0" fontId="130" fillId="0" borderId="0" applyNumberFormat="0" applyFont="0" applyFill="0" applyBorder="0" applyProtection="0">
      <alignment horizontal="left" vertical="center"/>
    </xf>
    <xf numFmtId="188" fontId="191" fillId="0" borderId="0" applyFill="0" applyBorder="0" applyAlignment="0">
      <protection/>
    </xf>
    <xf numFmtId="196" fontId="0" fillId="0" borderId="0" applyFill="0" applyBorder="0" applyAlignment="0">
      <protection/>
    </xf>
    <xf numFmtId="188" fontId="191" fillId="0" borderId="0" applyFill="0" applyBorder="0" applyAlignment="0">
      <protection/>
    </xf>
    <xf numFmtId="200" fontId="0" fillId="0" borderId="0" applyFill="0" applyBorder="0" applyAlignment="0">
      <protection/>
    </xf>
    <xf numFmtId="196" fontId="0" fillId="0" borderId="0" applyFill="0" applyBorder="0" applyAlignment="0">
      <protection/>
    </xf>
    <xf numFmtId="0" fontId="236" fillId="0" borderId="20" applyNumberFormat="0" applyFill="0" applyAlignment="0" applyProtection="0"/>
    <xf numFmtId="184" fontId="237" fillId="0" borderId="20" applyNumberFormat="0" applyFill="0" applyAlignment="0" applyProtection="0"/>
    <xf numFmtId="195" fontId="234" fillId="28" borderId="0">
      <alignment/>
      <protection/>
    </xf>
    <xf numFmtId="201" fontId="12" fillId="0" borderId="7" applyFont="0">
      <alignment/>
      <protection/>
    </xf>
    <xf numFmtId="3" fontId="17" fillId="0" borderId="21">
      <alignment/>
      <protection/>
    </xf>
    <xf numFmtId="0" fontId="17" fillId="0" borderId="0" applyFill="0" applyBorder="0" applyAlignment="0" applyProtection="0"/>
    <xf numFmtId="38" fontId="131" fillId="0" borderId="0" applyFont="0" applyFill="0" applyBorder="0" applyAlignment="0" applyProtection="0"/>
    <xf numFmtId="40" fontId="131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238" fillId="0" borderId="18">
      <alignment/>
      <protection/>
    </xf>
    <xf numFmtId="241" fontId="239" fillId="0" borderId="22">
      <alignment/>
      <protection/>
    </xf>
    <xf numFmtId="175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242" fontId="6" fillId="0" borderId="0" applyFont="0" applyFill="0" applyBorder="0" applyAlignment="0" applyProtection="0"/>
    <xf numFmtId="243" fontId="6" fillId="0" borderId="0" applyFont="0" applyFill="0" applyBorder="0" applyAlignment="0" applyProtection="0"/>
    <xf numFmtId="244" fontId="211" fillId="0" borderId="0">
      <alignment/>
      <protection locked="0"/>
    </xf>
    <xf numFmtId="245" fontId="0" fillId="0" borderId="0" applyFont="0" applyFill="0" applyBorder="0" applyAlignment="0" applyProtection="0"/>
    <xf numFmtId="246" fontId="0" fillId="0" borderId="0" applyFont="0" applyFill="0" applyBorder="0" applyAlignment="0" applyProtection="0"/>
    <xf numFmtId="244" fontId="211" fillId="0" borderId="0">
      <alignment/>
      <protection locked="0"/>
    </xf>
    <xf numFmtId="184" fontId="240" fillId="0" borderId="0">
      <alignment/>
      <protection/>
    </xf>
    <xf numFmtId="0" fontId="55" fillId="0" borderId="0" applyNumberFormat="0" applyFont="0" applyFill="0" applyAlignment="0">
      <protection/>
    </xf>
    <xf numFmtId="3" fontId="0" fillId="0" borderId="8">
      <alignment vertical="center"/>
      <protection/>
    </xf>
    <xf numFmtId="0" fontId="241" fillId="29" borderId="0" applyNumberFormat="0" applyBorder="0" applyAlignment="0" applyProtection="0"/>
    <xf numFmtId="184" fontId="242" fillId="29" borderId="0" applyNumberFormat="0" applyBorder="0" applyAlignment="0" applyProtection="0"/>
    <xf numFmtId="0" fontId="114" fillId="0" borderId="3">
      <alignment/>
      <protection/>
    </xf>
    <xf numFmtId="184" fontId="114" fillId="0" borderId="3">
      <alignment/>
      <protection/>
    </xf>
    <xf numFmtId="0" fontId="130" fillId="0" borderId="0">
      <alignment/>
      <protection/>
    </xf>
    <xf numFmtId="184" fontId="130" fillId="0" borderId="0">
      <alignment/>
      <protection/>
    </xf>
    <xf numFmtId="0" fontId="114" fillId="0" borderId="3">
      <alignment/>
      <protection/>
    </xf>
    <xf numFmtId="37" fontId="243" fillId="0" borderId="0">
      <alignment/>
      <protection/>
    </xf>
    <xf numFmtId="0" fontId="244" fillId="0" borderId="3" applyNumberFormat="0" applyFont="0" applyFill="0" applyBorder="0" applyAlignment="0">
      <protection/>
    </xf>
    <xf numFmtId="170" fontId="17" fillId="0" borderId="0">
      <alignment/>
      <protection/>
    </xf>
    <xf numFmtId="184" fontId="245" fillId="0" borderId="0">
      <alignment/>
      <protection/>
    </xf>
    <xf numFmtId="184" fontId="0" fillId="0" borderId="0">
      <alignment/>
      <protection/>
    </xf>
    <xf numFmtId="184" fontId="17" fillId="0" borderId="0">
      <alignment/>
      <protection/>
    </xf>
    <xf numFmtId="184" fontId="43" fillId="0" borderId="0">
      <alignment/>
      <protection/>
    </xf>
    <xf numFmtId="184" fontId="43" fillId="0" borderId="0">
      <alignment/>
      <protection/>
    </xf>
    <xf numFmtId="184" fontId="43" fillId="0" borderId="0">
      <alignment/>
      <protection/>
    </xf>
    <xf numFmtId="184" fontId="246" fillId="0" borderId="0">
      <alignment/>
      <protection/>
    </xf>
    <xf numFmtId="184" fontId="246" fillId="0" borderId="0">
      <alignment/>
      <protection/>
    </xf>
    <xf numFmtId="184" fontId="24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8" fillId="0" borderId="0">
      <alignment/>
      <protection/>
    </xf>
    <xf numFmtId="184" fontId="247" fillId="0" borderId="0">
      <alignment/>
      <protection/>
    </xf>
    <xf numFmtId="184" fontId="17" fillId="0" borderId="0">
      <alignment/>
      <protection/>
    </xf>
    <xf numFmtId="184" fontId="43" fillId="0" borderId="0">
      <alignment/>
      <protection/>
    </xf>
    <xf numFmtId="0" fontId="17" fillId="0" borderId="0">
      <alignment/>
      <protection/>
    </xf>
    <xf numFmtId="184" fontId="2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184" fontId="198" fillId="0" borderId="0">
      <alignment/>
      <protection/>
    </xf>
    <xf numFmtId="0" fontId="0" fillId="0" borderId="0">
      <alignment/>
      <protection/>
    </xf>
    <xf numFmtId="0" fontId="176" fillId="0" borderId="0">
      <alignment/>
      <protection/>
    </xf>
    <xf numFmtId="0" fontId="246" fillId="0" borderId="0">
      <alignment/>
      <protection/>
    </xf>
    <xf numFmtId="0" fontId="248" fillId="0" borderId="0">
      <alignment/>
      <protection/>
    </xf>
    <xf numFmtId="184" fontId="168" fillId="0" borderId="0">
      <alignment/>
      <protection/>
    </xf>
    <xf numFmtId="0" fontId="197" fillId="0" borderId="0">
      <alignment/>
      <protection/>
    </xf>
    <xf numFmtId="184" fontId="17" fillId="0" borderId="0">
      <alignment/>
      <protection/>
    </xf>
    <xf numFmtId="0" fontId="246" fillId="0" borderId="0">
      <alignment/>
      <protection/>
    </xf>
    <xf numFmtId="184" fontId="168" fillId="0" borderId="0">
      <alignment/>
      <protection/>
    </xf>
    <xf numFmtId="184" fontId="17" fillId="0" borderId="0">
      <alignment/>
      <protection/>
    </xf>
    <xf numFmtId="184" fontId="246" fillId="0" borderId="0">
      <alignment/>
      <protection/>
    </xf>
    <xf numFmtId="184" fontId="248" fillId="0" borderId="0">
      <alignment/>
      <protection/>
    </xf>
    <xf numFmtId="184" fontId="17" fillId="0" borderId="0" applyAlignment="0"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0" borderId="23" applyNumberFormat="0" applyFont="0" applyAlignment="0" applyProtection="0"/>
    <xf numFmtId="184" fontId="47" fillId="30" borderId="23" applyNumberFormat="0" applyFont="0" applyAlignment="0" applyProtection="0"/>
    <xf numFmtId="3" fontId="249" fillId="0" borderId="0" applyFont="0" applyFill="0" applyBorder="0" applyAlignment="0" applyProtection="0"/>
    <xf numFmtId="181" fontId="170" fillId="0" borderId="0" applyFont="0" applyFill="0" applyBorder="0" applyAlignment="0" applyProtection="0"/>
    <xf numFmtId="180" fontId="170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Font="0" applyFill="0" applyBorder="0" applyAlignment="0" applyProtection="0"/>
    <xf numFmtId="0" fontId="130" fillId="0" borderId="0">
      <alignment/>
      <protection/>
    </xf>
    <xf numFmtId="0" fontId="250" fillId="2" borderId="24" applyNumberFormat="0" applyAlignment="0" applyProtection="0"/>
    <xf numFmtId="184" fontId="251" fillId="2" borderId="24" applyNumberFormat="0" applyAlignment="0" applyProtection="0"/>
    <xf numFmtId="184" fontId="177" fillId="0" borderId="0">
      <alignment/>
      <protection/>
    </xf>
    <xf numFmtId="14" fontId="185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47" fontId="17" fillId="0" borderId="0" applyFont="0" applyFill="0" applyBorder="0" applyAlignment="0" applyProtection="0"/>
    <xf numFmtId="248" fontId="17" fillId="0" borderId="0" applyFont="0" applyFill="0" applyBorder="0" applyAlignment="0" applyProtection="0"/>
    <xf numFmtId="249" fontId="230" fillId="0" borderId="0" applyFont="0" applyFill="0" applyBorder="0" applyAlignment="0" applyProtection="0"/>
    <xf numFmtId="250" fontId="17" fillId="0" borderId="0" applyFont="0" applyFill="0" applyBorder="0" applyAlignment="0" applyProtection="0"/>
    <xf numFmtId="250" fontId="17" fillId="0" borderId="0" applyFont="0" applyFill="0" applyBorder="0" applyAlignment="0" applyProtection="0"/>
    <xf numFmtId="199" fontId="0" fillId="0" borderId="0" applyFont="0" applyFill="0" applyBorder="0" applyAlignment="0" applyProtection="0"/>
    <xf numFmtId="251" fontId="0" fillId="0" borderId="0" applyFont="0" applyFill="0" applyBorder="0" applyAlignment="0" applyProtection="0"/>
    <xf numFmtId="10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247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252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4" fontId="252" fillId="0" borderId="0" applyNumberFormat="0" applyFill="0" applyBorder="0" applyProtection="0">
      <alignment horizontal="center"/>
    </xf>
    <xf numFmtId="9" fontId="17" fillId="0" borderId="0" applyFont="0" applyFill="0" applyBorder="0" applyAlignment="0" applyProtection="0"/>
    <xf numFmtId="9" fontId="131" fillId="0" borderId="25" applyNumberFormat="0" applyBorder="0">
      <alignment/>
      <protection/>
    </xf>
    <xf numFmtId="253" fontId="211" fillId="0" borderId="0">
      <alignment/>
      <protection locked="0"/>
    </xf>
    <xf numFmtId="188" fontId="191" fillId="0" borderId="0" applyFill="0" applyBorder="0" applyAlignment="0">
      <protection/>
    </xf>
    <xf numFmtId="196" fontId="0" fillId="0" borderId="0" applyFill="0" applyBorder="0" applyAlignment="0">
      <protection/>
    </xf>
    <xf numFmtId="188" fontId="191" fillId="0" borderId="0" applyFill="0" applyBorder="0" applyAlignment="0">
      <protection/>
    </xf>
    <xf numFmtId="200" fontId="0" fillId="0" borderId="0" applyFill="0" applyBorder="0" applyAlignment="0">
      <protection/>
    </xf>
    <xf numFmtId="196" fontId="0" fillId="0" borderId="0" applyFill="0" applyBorder="0" applyAlignment="0">
      <protection/>
    </xf>
    <xf numFmtId="0" fontId="253" fillId="0" borderId="0">
      <alignment/>
      <protection/>
    </xf>
    <xf numFmtId="0" fontId="131" fillId="0" borderId="0" applyNumberFormat="0" applyFont="0" applyFill="0" applyBorder="0" applyAlignment="0" applyProtection="0"/>
    <xf numFmtId="15" fontId="131" fillId="0" borderId="0" applyFont="0" applyFill="0" applyBorder="0" applyAlignment="0" applyProtection="0"/>
    <xf numFmtId="4" fontId="131" fillId="0" borderId="0" applyFont="0" applyFill="0" applyBorder="0" applyAlignment="0" applyProtection="0"/>
    <xf numFmtId="0" fontId="254" fillId="0" borderId="18">
      <alignment horizontal="center"/>
      <protection/>
    </xf>
    <xf numFmtId="3" fontId="131" fillId="0" borderId="0" applyFont="0" applyFill="0" applyBorder="0" applyAlignment="0" applyProtection="0"/>
    <xf numFmtId="184" fontId="131" fillId="31" borderId="0" applyNumberFormat="0" applyFont="0" applyBorder="0" applyAlignment="0" applyProtection="0"/>
    <xf numFmtId="0" fontId="255" fillId="32" borderId="0" applyNumberFormat="0" applyFont="0" applyBorder="0" applyAlignment="0">
      <protection/>
    </xf>
    <xf numFmtId="254" fontId="17" fillId="0" borderId="0" applyNumberFormat="0" applyFill="0" applyBorder="0" applyAlignment="0" applyProtection="0"/>
    <xf numFmtId="254" fontId="17" fillId="0" borderId="0" applyNumberFormat="0" applyFill="0" applyBorder="0" applyAlignment="0" applyProtection="0"/>
    <xf numFmtId="167" fontId="168" fillId="0" borderId="0" applyFont="0" applyFill="0" applyBorder="0" applyAlignment="0" applyProtection="0"/>
    <xf numFmtId="0" fontId="0" fillId="0" borderId="0" applyNumberFormat="0" applyFill="0" applyBorder="0" applyAlignment="0" applyProtection="0"/>
    <xf numFmtId="255" fontId="256" fillId="0" borderId="0" applyFont="0" applyFill="0" applyBorder="0" applyAlignment="0" applyProtection="0"/>
    <xf numFmtId="0" fontId="255" fillId="1" borderId="17" applyNumberFormat="0" applyFont="0" applyAlignment="0">
      <protection/>
    </xf>
    <xf numFmtId="0" fontId="2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8" fillId="0" borderId="0" applyNumberFormat="0" applyFill="0" applyBorder="0" applyAlignment="0">
      <protection/>
    </xf>
    <xf numFmtId="0" fontId="17" fillId="33" borderId="0">
      <alignment/>
      <protection/>
    </xf>
    <xf numFmtId="0" fontId="131" fillId="0" borderId="0" applyFont="0" applyFill="0" applyBorder="0" applyAlignment="0" applyProtection="0"/>
    <xf numFmtId="256" fontId="114" fillId="0" borderId="0" applyFont="0" applyFill="0" applyBorder="0" applyAlignment="0" applyProtection="0"/>
    <xf numFmtId="256" fontId="114" fillId="0" borderId="0" applyFont="0" applyFill="0" applyBorder="0" applyAlignment="0" applyProtection="0"/>
    <xf numFmtId="256" fontId="114" fillId="0" borderId="0" applyFont="0" applyFill="0" applyBorder="0" applyAlignment="0" applyProtection="0"/>
    <xf numFmtId="256" fontId="114" fillId="0" borderId="0" applyFont="0" applyFill="0" applyBorder="0" applyAlignment="0" applyProtection="0"/>
    <xf numFmtId="256" fontId="114" fillId="0" borderId="0" applyFont="0" applyFill="0" applyBorder="0" applyAlignment="0" applyProtection="0"/>
    <xf numFmtId="0" fontId="238" fillId="0" borderId="0">
      <alignment/>
      <protection/>
    </xf>
    <xf numFmtId="40" fontId="259" fillId="0" borderId="0" applyBorder="0">
      <alignment horizontal="right"/>
      <protection/>
    </xf>
    <xf numFmtId="184" fontId="260" fillId="0" borderId="0">
      <alignment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8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9" fontId="0" fillId="0" borderId="26">
      <alignment horizontal="right" vertical="center"/>
      <protection/>
    </xf>
    <xf numFmtId="259" fontId="0" fillId="0" borderId="26">
      <alignment horizontal="right" vertical="center"/>
      <protection/>
    </xf>
    <xf numFmtId="259" fontId="0" fillId="0" borderId="26">
      <alignment horizontal="right" vertical="center"/>
      <protection/>
    </xf>
    <xf numFmtId="259" fontId="0" fillId="0" borderId="26">
      <alignment horizontal="right" vertical="center"/>
      <protection/>
    </xf>
    <xf numFmtId="259" fontId="14" fillId="0" borderId="26">
      <alignment horizontal="right" vertical="center"/>
      <protection/>
    </xf>
    <xf numFmtId="259" fontId="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57" fontId="114" fillId="0" borderId="26">
      <alignment horizontal="right" vertical="center"/>
      <protection/>
    </xf>
    <xf numFmtId="201" fontId="205" fillId="0" borderId="1">
      <alignment/>
      <protection hidden="1"/>
    </xf>
    <xf numFmtId="49" fontId="128" fillId="0" borderId="0" applyFill="0" applyBorder="0" applyAlignment="0">
      <protection/>
    </xf>
    <xf numFmtId="260" fontId="17" fillId="0" borderId="0" applyFill="0" applyBorder="0" applyAlignment="0">
      <protection/>
    </xf>
    <xf numFmtId="261" fontId="17" fillId="0" borderId="0" applyFill="0" applyBorder="0" applyAlignment="0">
      <protection/>
    </xf>
    <xf numFmtId="0" fontId="261" fillId="0" borderId="0" applyFill="0" applyBorder="0" applyProtection="0">
      <alignment horizontal="left" vertical="top"/>
    </xf>
    <xf numFmtId="0" fontId="262" fillId="0" borderId="0" applyNumberFormat="0" applyFill="0" applyBorder="0" applyAlignment="0" applyProtection="0"/>
    <xf numFmtId="184" fontId="262" fillId="0" borderId="0" applyNumberFormat="0" applyFill="0" applyBorder="0" applyAlignment="0" applyProtection="0"/>
    <xf numFmtId="0" fontId="17" fillId="0" borderId="27" applyNumberFormat="0" applyFont="0" applyFill="0" applyAlignment="0" applyProtection="0"/>
    <xf numFmtId="184" fontId="17" fillId="0" borderId="27" applyNumberFormat="0" applyFont="0" applyFill="0" applyAlignment="0" applyProtection="0"/>
    <xf numFmtId="262" fontId="114" fillId="0" borderId="26">
      <alignment horizontal="center"/>
      <protection/>
    </xf>
    <xf numFmtId="0" fontId="230" fillId="0" borderId="0" applyNumberFormat="0" applyFill="0" applyBorder="0" applyAlignment="0" applyProtection="0"/>
    <xf numFmtId="262" fontId="114" fillId="0" borderId="26">
      <alignment horizontal="center"/>
      <protection/>
    </xf>
    <xf numFmtId="184" fontId="263" fillId="0" borderId="28">
      <alignment/>
      <protection/>
    </xf>
    <xf numFmtId="0" fontId="114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184" fontId="230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3" fontId="264" fillId="0" borderId="29" applyNumberFormat="0" applyBorder="0" applyAlignment="0">
      <protection/>
    </xf>
    <xf numFmtId="184" fontId="265" fillId="0" borderId="0" applyFont="0">
      <alignment horizontal="centerContinuous"/>
      <protection/>
    </xf>
    <xf numFmtId="0" fontId="239" fillId="0" borderId="30" applyNumberFormat="0" applyAlignment="0">
      <protection/>
    </xf>
    <xf numFmtId="175" fontId="6" fillId="0" borderId="0" applyFont="0" applyFill="0" applyBorder="0" applyAlignment="0" applyProtection="0"/>
    <xf numFmtId="261" fontId="114" fillId="0" borderId="0">
      <alignment/>
      <protection/>
    </xf>
    <xf numFmtId="263" fontId="114" fillId="0" borderId="3">
      <alignment/>
      <protection/>
    </xf>
    <xf numFmtId="264" fontId="131" fillId="0" borderId="0">
      <alignment/>
      <protection/>
    </xf>
    <xf numFmtId="184" fontId="266" fillId="0" borderId="0">
      <alignment/>
      <protection/>
    </xf>
    <xf numFmtId="3" fontId="114" fillId="0" borderId="0" applyNumberFormat="0" applyBorder="0" applyAlignment="0" applyProtection="0"/>
    <xf numFmtId="3" fontId="267" fillId="0" borderId="0">
      <alignment/>
      <protection locked="0"/>
    </xf>
    <xf numFmtId="184" fontId="266" fillId="0" borderId="0">
      <alignment/>
      <protection/>
    </xf>
    <xf numFmtId="264" fontId="131" fillId="0" borderId="0">
      <alignment/>
      <protection/>
    </xf>
    <xf numFmtId="164" fontId="268" fillId="34" borderId="9">
      <alignment vertical="top"/>
      <protection/>
    </xf>
    <xf numFmtId="164" fontId="7" fillId="0" borderId="31">
      <alignment horizontal="left" vertical="top"/>
      <protection/>
    </xf>
    <xf numFmtId="0" fontId="81" fillId="0" borderId="31">
      <alignment horizontal="left" vertical="center"/>
      <protection/>
    </xf>
    <xf numFmtId="0" fontId="1" fillId="35" borderId="3">
      <alignment horizontal="left" vertical="center"/>
      <protection/>
    </xf>
    <xf numFmtId="165" fontId="269" fillId="36" borderId="9">
      <alignment/>
      <protection/>
    </xf>
    <xf numFmtId="164" fontId="66" fillId="0" borderId="9">
      <alignment horizontal="left" vertical="top"/>
      <protection/>
    </xf>
    <xf numFmtId="184" fontId="72" fillId="37" borderId="0">
      <alignment horizontal="left" vertical="center"/>
      <protection/>
    </xf>
    <xf numFmtId="265" fontId="17" fillId="0" borderId="0" applyFont="0" applyFill="0" applyBorder="0" applyAlignment="0" applyProtection="0"/>
    <xf numFmtId="266" fontId="17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84" fontId="270" fillId="0" borderId="0" applyNumberFormat="0" applyFill="0" applyBorder="0" applyAlignment="0" applyProtection="0"/>
    <xf numFmtId="0" fontId="271" fillId="0" borderId="0" applyNumberFormat="0" applyFont="0" applyFill="0" applyBorder="0" applyProtection="0">
      <alignment horizontal="center" vertical="center" wrapText="1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267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28" fontId="17" fillId="0" borderId="0" applyFont="0" applyFill="0" applyBorder="0" applyAlignment="0" applyProtection="0"/>
    <xf numFmtId="269" fontId="17" fillId="0" borderId="0" applyFont="0" applyFill="0" applyBorder="0" applyAlignment="0" applyProtection="0"/>
    <xf numFmtId="270" fontId="17" fillId="0" borderId="0" applyFont="0" applyFill="0" applyBorder="0" applyAlignment="0" applyProtection="0"/>
    <xf numFmtId="271" fontId="17" fillId="0" borderId="0" applyFont="0" applyFill="0" applyBorder="0" applyAlignment="0" applyProtection="0"/>
    <xf numFmtId="272" fontId="17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272" fillId="0" borderId="0">
      <alignment vertical="center"/>
      <protection/>
    </xf>
    <xf numFmtId="166" fontId="273" fillId="0" borderId="0" applyFont="0" applyFill="0" applyBorder="0" applyAlignment="0" applyProtection="0"/>
    <xf numFmtId="168" fontId="273" fillId="0" borderId="0" applyFont="0" applyFill="0" applyBorder="0" applyAlignment="0" applyProtection="0"/>
    <xf numFmtId="0" fontId="273" fillId="0" borderId="0">
      <alignment/>
      <protection/>
    </xf>
    <xf numFmtId="0" fontId="274" fillId="0" borderId="0" applyFont="0" applyFill="0" applyBorder="0" applyAlignment="0" applyProtection="0"/>
    <xf numFmtId="0" fontId="274" fillId="0" borderId="0" applyFont="0" applyFill="0" applyBorder="0" applyAlignment="0" applyProtection="0"/>
    <xf numFmtId="0" fontId="133" fillId="0" borderId="0">
      <alignment vertical="center"/>
      <protection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9" fontId="275" fillId="0" borderId="0" applyBorder="0" applyAlignment="0" applyProtection="0"/>
    <xf numFmtId="0" fontId="33" fillId="0" borderId="0">
      <alignment/>
      <protection/>
    </xf>
    <xf numFmtId="184" fontId="191" fillId="0" borderId="0">
      <alignment/>
      <protection/>
    </xf>
    <xf numFmtId="184" fontId="191" fillId="0" borderId="0">
      <alignment/>
      <protection/>
    </xf>
    <xf numFmtId="184" fontId="191" fillId="0" borderId="0">
      <alignment/>
      <protection/>
    </xf>
    <xf numFmtId="184" fontId="191" fillId="0" borderId="0">
      <alignment/>
      <protection/>
    </xf>
    <xf numFmtId="184" fontId="191" fillId="0" borderId="0">
      <alignment/>
      <protection/>
    </xf>
    <xf numFmtId="184" fontId="191" fillId="0" borderId="0">
      <alignment/>
      <protection/>
    </xf>
    <xf numFmtId="184" fontId="191" fillId="0" borderId="0">
      <alignment/>
      <protection/>
    </xf>
    <xf numFmtId="184" fontId="191" fillId="0" borderId="0">
      <alignment/>
      <protection/>
    </xf>
    <xf numFmtId="0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34" fillId="0" borderId="0">
      <alignment/>
      <protection/>
    </xf>
    <xf numFmtId="0" fontId="17" fillId="0" borderId="0">
      <alignment/>
      <protection/>
    </xf>
    <xf numFmtId="184" fontId="154" fillId="0" borderId="0">
      <alignment/>
      <protection/>
    </xf>
    <xf numFmtId="179" fontId="276" fillId="0" borderId="0" applyFont="0" applyFill="0" applyBorder="0" applyAlignment="0" applyProtection="0"/>
    <xf numFmtId="178" fontId="276" fillId="0" borderId="0" applyFont="0" applyFill="0" applyBorder="0" applyAlignment="0" applyProtection="0"/>
    <xf numFmtId="273" fontId="154" fillId="0" borderId="0" applyFont="0" applyFill="0" applyBorder="0" applyAlignment="0" applyProtection="0"/>
    <xf numFmtId="274" fontId="154" fillId="0" borderId="0" applyFont="0" applyFill="0" applyBorder="0" applyAlignment="0" applyProtection="0"/>
    <xf numFmtId="181" fontId="23" fillId="0" borderId="0" applyFont="0" applyFill="0" applyBorder="0" applyAlignment="0" applyProtection="0"/>
    <xf numFmtId="184" fontId="276" fillId="0" borderId="0">
      <alignment/>
      <protection/>
    </xf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277" fillId="0" borderId="0">
      <alignment/>
      <protection/>
    </xf>
    <xf numFmtId="9" fontId="154" fillId="0" borderId="0" applyFont="0" applyFill="0" applyBorder="0" applyAlignment="0" applyProtection="0"/>
    <xf numFmtId="168" fontId="154" fillId="0" borderId="0" applyFont="0" applyFill="0" applyBorder="0" applyAlignment="0" applyProtection="0"/>
    <xf numFmtId="166" fontId="154" fillId="0" borderId="0" applyFont="0" applyFill="0" applyBorder="0" applyAlignment="0" applyProtection="0"/>
    <xf numFmtId="275" fontId="159" fillId="0" borderId="0" applyFont="0" applyFill="0" applyBorder="0" applyAlignment="0" applyProtection="0"/>
    <xf numFmtId="188" fontId="23" fillId="0" borderId="0" applyFont="0" applyFill="0" applyBorder="0" applyAlignment="0" applyProtection="0"/>
    <xf numFmtId="276" fontId="276" fillId="0" borderId="0" applyFont="0" applyFill="0" applyBorder="0" applyAlignment="0" applyProtection="0"/>
    <xf numFmtId="277" fontId="276" fillId="0" borderId="0" applyFont="0" applyFill="0" applyBorder="0" applyAlignment="0" applyProtection="0"/>
    <xf numFmtId="184" fontId="278" fillId="0" borderId="0" applyNumberFormat="0" applyFill="0" applyBorder="0" applyAlignment="0" applyProtection="0"/>
    <xf numFmtId="168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84" fontId="279" fillId="0" borderId="0" applyNumberFormat="0" applyFill="0" applyBorder="0" applyAlignment="0" applyProtection="0"/>
  </cellStyleXfs>
  <cellXfs count="88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0" fontId="1" fillId="0" borderId="0" xfId="0" applyFont="1" applyAlignment="1">
      <alignment/>
    </xf>
    <xf numFmtId="3" fontId="23" fillId="0" borderId="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Font="1" applyAlignment="1">
      <alignment horizontal="left"/>
    </xf>
    <xf numFmtId="0" fontId="17" fillId="0" borderId="0" xfId="674">
      <alignment/>
      <protection/>
    </xf>
    <xf numFmtId="0" fontId="0" fillId="0" borderId="0" xfId="0" applyAlignment="1" applyProtection="1">
      <alignment/>
      <protection hidden="1" locked="0"/>
    </xf>
    <xf numFmtId="3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7" fillId="0" borderId="0" xfId="0" applyFont="1" applyAlignment="1">
      <alignment/>
    </xf>
    <xf numFmtId="0" fontId="49" fillId="0" borderId="0" xfId="0" applyFont="1" applyAlignment="1">
      <alignment/>
    </xf>
    <xf numFmtId="0" fontId="49" fillId="26" borderId="0" xfId="0" applyFont="1" applyFill="1" applyAlignment="1">
      <alignment/>
    </xf>
    <xf numFmtId="0" fontId="53" fillId="0" borderId="0" xfId="0" applyFont="1" applyAlignment="1">
      <alignment/>
    </xf>
    <xf numFmtId="3" fontId="4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3" fillId="0" borderId="31" xfId="0" applyNumberFormat="1" applyFont="1" applyFill="1" applyBorder="1" applyAlignment="1">
      <alignment/>
    </xf>
    <xf numFmtId="0" fontId="58" fillId="0" borderId="32" xfId="0" applyFont="1" applyFill="1" applyBorder="1" applyAlignment="1">
      <alignment horizontal="center"/>
    </xf>
    <xf numFmtId="0" fontId="36" fillId="0" borderId="33" xfId="0" applyFont="1" applyBorder="1" applyAlignment="1">
      <alignment horizontal="center" vertical="center"/>
    </xf>
    <xf numFmtId="0" fontId="47" fillId="0" borderId="34" xfId="0" applyFont="1" applyFill="1" applyBorder="1" applyAlignment="1">
      <alignment/>
    </xf>
    <xf numFmtId="0" fontId="50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51" fillId="0" borderId="31" xfId="0" applyFont="1" applyBorder="1" applyAlignment="1">
      <alignment/>
    </xf>
    <xf numFmtId="0" fontId="14" fillId="0" borderId="0" xfId="0" applyFont="1" applyAlignment="1">
      <alignment/>
    </xf>
    <xf numFmtId="0" fontId="57" fillId="0" borderId="35" xfId="0" applyFont="1" applyFill="1" applyBorder="1" applyAlignment="1">
      <alignment horizontal="centerContinuous"/>
    </xf>
    <xf numFmtId="3" fontId="26" fillId="0" borderId="35" xfId="0" applyNumberFormat="1" applyFont="1" applyBorder="1" applyAlignment="1">
      <alignment horizontal="center" vertical="center"/>
    </xf>
    <xf numFmtId="3" fontId="54" fillId="0" borderId="31" xfId="0" applyNumberFormat="1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43" fillId="26" borderId="0" xfId="0" applyFont="1" applyFill="1" applyAlignment="1">
      <alignment/>
    </xf>
    <xf numFmtId="0" fontId="67" fillId="0" borderId="0" xfId="0" applyFont="1" applyFill="1" applyAlignment="1">
      <alignment horizontal="centerContinuous"/>
    </xf>
    <xf numFmtId="3" fontId="68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69" fillId="0" borderId="0" xfId="0" applyFont="1" applyAlignment="1">
      <alignment horizontal="centerContinuous"/>
    </xf>
    <xf numFmtId="0" fontId="70" fillId="0" borderId="0" xfId="0" applyFont="1" applyAlignment="1">
      <alignment horizontal="left"/>
    </xf>
    <xf numFmtId="3" fontId="71" fillId="0" borderId="0" xfId="0" applyNumberFormat="1" applyFont="1" applyAlignment="1">
      <alignment/>
    </xf>
    <xf numFmtId="0" fontId="13" fillId="26" borderId="36" xfId="0" applyFont="1" applyFill="1" applyBorder="1" applyAlignment="1">
      <alignment horizontal="centerContinuous"/>
    </xf>
    <xf numFmtId="0" fontId="0" fillId="26" borderId="0" xfId="0" applyFont="1" applyFill="1" applyAlignment="1">
      <alignment/>
    </xf>
    <xf numFmtId="0" fontId="0" fillId="26" borderId="37" xfId="0" applyFont="1" applyFill="1" applyBorder="1" applyAlignment="1">
      <alignment/>
    </xf>
    <xf numFmtId="3" fontId="6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32" xfId="0" applyNumberFormat="1" applyFont="1" applyBorder="1" applyAlignment="1">
      <alignment horizontal="right"/>
    </xf>
    <xf numFmtId="0" fontId="7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6" fillId="0" borderId="0" xfId="0" applyFont="1" applyAlignment="1">
      <alignment/>
    </xf>
    <xf numFmtId="3" fontId="22" fillId="0" borderId="31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78" fillId="0" borderId="0" xfId="0" applyFont="1" applyFill="1" applyAlignment="1">
      <alignment horizontal="left"/>
    </xf>
    <xf numFmtId="170" fontId="81" fillId="0" borderId="0" xfId="0" applyNumberFormat="1" applyFont="1" applyAlignment="1">
      <alignment/>
    </xf>
    <xf numFmtId="38" fontId="0" fillId="0" borderId="0" xfId="0" applyNumberFormat="1" applyAlignment="1">
      <alignment/>
    </xf>
    <xf numFmtId="0" fontId="71" fillId="0" borderId="0" xfId="0" applyFont="1" applyAlignment="1">
      <alignment/>
    </xf>
    <xf numFmtId="0" fontId="0" fillId="0" borderId="38" xfId="0" applyBorder="1" applyAlignment="1">
      <alignment/>
    </xf>
    <xf numFmtId="3" fontId="23" fillId="0" borderId="39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20" fillId="26" borderId="40" xfId="0" applyNumberFormat="1" applyFont="1" applyFill="1" applyBorder="1" applyAlignment="1">
      <alignment horizontal="center"/>
    </xf>
    <xf numFmtId="3" fontId="20" fillId="26" borderId="14" xfId="0" applyNumberFormat="1" applyFont="1" applyFill="1" applyBorder="1" applyAlignment="1">
      <alignment horizontal="center"/>
    </xf>
    <xf numFmtId="0" fontId="6" fillId="26" borderId="4" xfId="0" applyFont="1" applyFill="1" applyBorder="1" applyAlignment="1">
      <alignment horizontal="center"/>
    </xf>
    <xf numFmtId="3" fontId="6" fillId="26" borderId="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41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36" fillId="0" borderId="0" xfId="0" applyFont="1" applyBorder="1" applyAlignment="1">
      <alignment horizontal="center"/>
    </xf>
    <xf numFmtId="0" fontId="47" fillId="0" borderId="8" xfId="0" applyFont="1" applyBorder="1" applyAlignment="1">
      <alignment/>
    </xf>
    <xf numFmtId="3" fontId="17" fillId="0" borderId="8" xfId="0" applyNumberFormat="1" applyFont="1" applyBorder="1" applyAlignment="1">
      <alignment/>
    </xf>
    <xf numFmtId="3" fontId="24" fillId="0" borderId="42" xfId="0" applyNumberFormat="1" applyFont="1" applyBorder="1" applyAlignment="1">
      <alignment/>
    </xf>
    <xf numFmtId="0" fontId="46" fillId="0" borderId="43" xfId="0" applyFont="1" applyBorder="1" applyAlignment="1">
      <alignment horizont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12" fillId="0" borderId="8" xfId="0" applyNumberFormat="1" applyFont="1" applyBorder="1" applyAlignment="1">
      <alignment/>
    </xf>
    <xf numFmtId="3" fontId="12" fillId="0" borderId="42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3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47" fillId="0" borderId="8" xfId="0" applyFont="1" applyFill="1" applyBorder="1" applyAlignment="1">
      <alignment/>
    </xf>
    <xf numFmtId="170" fontId="59" fillId="0" borderId="8" xfId="0" applyNumberFormat="1" applyFont="1" applyFill="1" applyBorder="1" applyAlignment="1">
      <alignment/>
    </xf>
    <xf numFmtId="170" fontId="59" fillId="0" borderId="42" xfId="0" applyNumberFormat="1" applyFont="1" applyFill="1" applyBorder="1" applyAlignment="1">
      <alignment/>
    </xf>
    <xf numFmtId="0" fontId="47" fillId="0" borderId="8" xfId="0" applyFont="1" applyBorder="1" applyAlignment="1">
      <alignment horizontal="left"/>
    </xf>
    <xf numFmtId="0" fontId="47" fillId="0" borderId="8" xfId="0" applyFont="1" applyBorder="1" applyAlignment="1">
      <alignment/>
    </xf>
    <xf numFmtId="3" fontId="23" fillId="0" borderId="8" xfId="0" applyNumberFormat="1" applyFont="1" applyFill="1" applyBorder="1" applyAlignment="1">
      <alignment/>
    </xf>
    <xf numFmtId="3" fontId="23" fillId="0" borderId="42" xfId="0" applyNumberFormat="1" applyFont="1" applyBorder="1" applyAlignment="1">
      <alignment/>
    </xf>
    <xf numFmtId="0" fontId="51" fillId="0" borderId="8" xfId="0" applyFont="1" applyBorder="1" applyAlignment="1">
      <alignment/>
    </xf>
    <xf numFmtId="3" fontId="54" fillId="0" borderId="8" xfId="0" applyNumberFormat="1" applyFont="1" applyBorder="1" applyAlignment="1">
      <alignment/>
    </xf>
    <xf numFmtId="3" fontId="54" fillId="0" borderId="42" xfId="0" applyNumberFormat="1" applyFont="1" applyBorder="1" applyAlignment="1">
      <alignment/>
    </xf>
    <xf numFmtId="0" fontId="62" fillId="26" borderId="8" xfId="0" applyFont="1" applyFill="1" applyBorder="1" applyAlignment="1">
      <alignment/>
    </xf>
    <xf numFmtId="3" fontId="40" fillId="26" borderId="42" xfId="0" applyNumberFormat="1" applyFont="1" applyFill="1" applyBorder="1" applyAlignment="1">
      <alignment/>
    </xf>
    <xf numFmtId="3" fontId="40" fillId="26" borderId="8" xfId="0" applyNumberFormat="1" applyFont="1" applyFill="1" applyBorder="1" applyAlignment="1">
      <alignment/>
    </xf>
    <xf numFmtId="3" fontId="23" fillId="26" borderId="8" xfId="0" applyNumberFormat="1" applyFont="1" applyFill="1" applyBorder="1" applyAlignment="1">
      <alignment/>
    </xf>
    <xf numFmtId="3" fontId="23" fillId="26" borderId="42" xfId="0" applyNumberFormat="1" applyFont="1" applyFill="1" applyBorder="1" applyAlignment="1">
      <alignment/>
    </xf>
    <xf numFmtId="3" fontId="54" fillId="26" borderId="8" xfId="0" applyNumberFormat="1" applyFont="1" applyFill="1" applyBorder="1" applyAlignment="1">
      <alignment/>
    </xf>
    <xf numFmtId="3" fontId="23" fillId="0" borderId="42" xfId="0" applyNumberFormat="1" applyFont="1" applyFill="1" applyBorder="1" applyAlignment="1">
      <alignment/>
    </xf>
    <xf numFmtId="3" fontId="54" fillId="0" borderId="8" xfId="0" applyNumberFormat="1" applyFont="1" applyFill="1" applyBorder="1" applyAlignment="1">
      <alignment/>
    </xf>
    <xf numFmtId="3" fontId="54" fillId="0" borderId="42" xfId="0" applyNumberFormat="1" applyFont="1" applyFill="1" applyBorder="1" applyAlignment="1">
      <alignment/>
    </xf>
    <xf numFmtId="0" fontId="50" fillId="0" borderId="8" xfId="0" applyFont="1" applyBorder="1" applyAlignment="1">
      <alignment/>
    </xf>
    <xf numFmtId="3" fontId="23" fillId="0" borderId="8" xfId="0" applyNumberFormat="1" applyFont="1" applyBorder="1" applyAlignment="1">
      <alignment/>
    </xf>
    <xf numFmtId="3" fontId="86" fillId="0" borderId="8" xfId="0" applyNumberFormat="1" applyFont="1" applyFill="1" applyBorder="1" applyAlignment="1">
      <alignment/>
    </xf>
    <xf numFmtId="3" fontId="40" fillId="0" borderId="8" xfId="0" applyNumberFormat="1" applyFont="1" applyFill="1" applyBorder="1" applyAlignment="1">
      <alignment/>
    </xf>
    <xf numFmtId="3" fontId="40" fillId="0" borderId="42" xfId="0" applyNumberFormat="1" applyFont="1" applyBorder="1" applyAlignment="1">
      <alignment/>
    </xf>
    <xf numFmtId="0" fontId="62" fillId="26" borderId="8" xfId="0" applyFont="1" applyFill="1" applyBorder="1" applyAlignment="1">
      <alignment/>
    </xf>
    <xf numFmtId="0" fontId="50" fillId="0" borderId="8" xfId="0" applyFont="1" applyBorder="1" applyAlignment="1">
      <alignment/>
    </xf>
    <xf numFmtId="3" fontId="39" fillId="0" borderId="8" xfId="0" applyNumberFormat="1" applyFont="1" applyFill="1" applyBorder="1" applyAlignment="1">
      <alignment/>
    </xf>
    <xf numFmtId="3" fontId="21" fillId="0" borderId="8" xfId="0" applyNumberFormat="1" applyFont="1" applyFill="1" applyBorder="1" applyAlignment="1">
      <alignment/>
    </xf>
    <xf numFmtId="0" fontId="89" fillId="26" borderId="8" xfId="0" applyFont="1" applyFill="1" applyBorder="1" applyAlignment="1">
      <alignment/>
    </xf>
    <xf numFmtId="3" fontId="87" fillId="26" borderId="8" xfId="0" applyNumberFormat="1" applyFont="1" applyFill="1" applyBorder="1" applyAlignment="1">
      <alignment/>
    </xf>
    <xf numFmtId="0" fontId="89" fillId="0" borderId="8" xfId="0" applyFont="1" applyBorder="1" applyAlignment="1">
      <alignment/>
    </xf>
    <xf numFmtId="3" fontId="87" fillId="0" borderId="8" xfId="0" applyNumberFormat="1" applyFont="1" applyFill="1" applyBorder="1" applyAlignment="1">
      <alignment/>
    </xf>
    <xf numFmtId="0" fontId="90" fillId="0" borderId="8" xfId="0" applyFont="1" applyBorder="1" applyAlignment="1">
      <alignment/>
    </xf>
    <xf numFmtId="0" fontId="51" fillId="26" borderId="8" xfId="0" applyFont="1" applyFill="1" applyBorder="1" applyAlignment="1">
      <alignment/>
    </xf>
    <xf numFmtId="0" fontId="47" fillId="26" borderId="8" xfId="0" applyFont="1" applyFill="1" applyBorder="1" applyAlignment="1">
      <alignment/>
    </xf>
    <xf numFmtId="3" fontId="21" fillId="0" borderId="42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0" fontId="58" fillId="0" borderId="43" xfId="0" applyFont="1" applyFill="1" applyBorder="1" applyAlignment="1">
      <alignment/>
    </xf>
    <xf numFmtId="0" fontId="47" fillId="0" borderId="44" xfId="0" applyFont="1" applyFill="1" applyBorder="1" applyAlignment="1">
      <alignment/>
    </xf>
    <xf numFmtId="3" fontId="24" fillId="0" borderId="8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/>
    </xf>
    <xf numFmtId="3" fontId="40" fillId="0" borderId="42" xfId="0" applyNumberFormat="1" applyFont="1" applyFill="1" applyBorder="1" applyAlignment="1">
      <alignment/>
    </xf>
    <xf numFmtId="3" fontId="21" fillId="0" borderId="42" xfId="0" applyNumberFormat="1" applyFont="1" applyFill="1" applyBorder="1" applyAlignment="1">
      <alignment/>
    </xf>
    <xf numFmtId="170" fontId="23" fillId="0" borderId="8" xfId="0" applyNumberFormat="1" applyFont="1" applyFill="1" applyBorder="1" applyAlignment="1">
      <alignment/>
    </xf>
    <xf numFmtId="170" fontId="39" fillId="0" borderId="8" xfId="0" applyNumberFormat="1" applyFont="1" applyFill="1" applyBorder="1" applyAlignment="1">
      <alignment/>
    </xf>
    <xf numFmtId="170" fontId="39" fillId="0" borderId="42" xfId="0" applyNumberFormat="1" applyFont="1" applyFill="1" applyBorder="1" applyAlignment="1">
      <alignment/>
    </xf>
    <xf numFmtId="3" fontId="22" fillId="0" borderId="8" xfId="0" applyNumberFormat="1" applyFont="1" applyBorder="1" applyAlignment="1">
      <alignment/>
    </xf>
    <xf numFmtId="3" fontId="17" fillId="0" borderId="8" xfId="0" applyNumberFormat="1" applyFont="1" applyFill="1" applyBorder="1" applyAlignment="1">
      <alignment/>
    </xf>
    <xf numFmtId="3" fontId="17" fillId="0" borderId="42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/>
    </xf>
    <xf numFmtId="3" fontId="23" fillId="0" borderId="45" xfId="0" applyNumberFormat="1" applyFont="1" applyFill="1" applyBorder="1" applyAlignment="1">
      <alignment/>
    </xf>
    <xf numFmtId="170" fontId="60" fillId="0" borderId="8" xfId="0" applyNumberFormat="1" applyFont="1" applyFill="1" applyBorder="1" applyAlignment="1">
      <alignment/>
    </xf>
    <xf numFmtId="170" fontId="60" fillId="0" borderId="42" xfId="0" applyNumberFormat="1" applyFont="1" applyFill="1" applyBorder="1" applyAlignment="1">
      <alignment/>
    </xf>
    <xf numFmtId="170" fontId="40" fillId="0" borderId="42" xfId="0" applyNumberFormat="1" applyFont="1" applyFill="1" applyBorder="1" applyAlignment="1">
      <alignment/>
    </xf>
    <xf numFmtId="3" fontId="59" fillId="0" borderId="42" xfId="0" applyNumberFormat="1" applyFont="1" applyFill="1" applyBorder="1" applyAlignment="1">
      <alignment/>
    </xf>
    <xf numFmtId="170" fontId="83" fillId="0" borderId="42" xfId="0" applyNumberFormat="1" applyFont="1" applyFill="1" applyBorder="1" applyAlignment="1">
      <alignment/>
    </xf>
    <xf numFmtId="0" fontId="47" fillId="0" borderId="43" xfId="0" applyFont="1" applyFill="1" applyBorder="1" applyAlignment="1">
      <alignment/>
    </xf>
    <xf numFmtId="170" fontId="86" fillId="0" borderId="8" xfId="0" applyNumberFormat="1" applyFont="1" applyFill="1" applyBorder="1" applyAlignment="1">
      <alignment/>
    </xf>
    <xf numFmtId="170" fontId="86" fillId="0" borderId="42" xfId="0" applyNumberFormat="1" applyFont="1" applyFill="1" applyBorder="1" applyAlignment="1">
      <alignment/>
    </xf>
    <xf numFmtId="170" fontId="87" fillId="0" borderId="8" xfId="0" applyNumberFormat="1" applyFont="1" applyFill="1" applyBorder="1" applyAlignment="1">
      <alignment/>
    </xf>
    <xf numFmtId="170" fontId="87" fillId="0" borderId="42" xfId="0" applyNumberFormat="1" applyFont="1" applyFill="1" applyBorder="1" applyAlignment="1">
      <alignment/>
    </xf>
    <xf numFmtId="170" fontId="91" fillId="0" borderId="42" xfId="0" applyNumberFormat="1" applyFont="1" applyFill="1" applyBorder="1" applyAlignment="1">
      <alignment/>
    </xf>
    <xf numFmtId="0" fontId="41" fillId="0" borderId="46" xfId="0" applyFont="1" applyFill="1" applyBorder="1" applyAlignment="1">
      <alignment horizontal="center"/>
    </xf>
    <xf numFmtId="0" fontId="41" fillId="0" borderId="32" xfId="0" applyFont="1" applyFill="1" applyBorder="1" applyAlignment="1">
      <alignment horizontal="centerContinuous"/>
    </xf>
    <xf numFmtId="170" fontId="59" fillId="0" borderId="32" xfId="0" applyNumberFormat="1" applyFont="1" applyFill="1" applyBorder="1" applyAlignment="1">
      <alignment/>
    </xf>
    <xf numFmtId="170" fontId="59" fillId="0" borderId="47" xfId="0" applyNumberFormat="1" applyFont="1" applyFill="1" applyBorder="1" applyAlignment="1">
      <alignment/>
    </xf>
    <xf numFmtId="0" fontId="41" fillId="0" borderId="48" xfId="0" applyFont="1" applyFill="1" applyBorder="1" applyAlignment="1">
      <alignment horizontal="center"/>
    </xf>
    <xf numFmtId="0" fontId="41" fillId="0" borderId="48" xfId="0" applyFont="1" applyFill="1" applyBorder="1" applyAlignment="1">
      <alignment horizontal="centerContinuous"/>
    </xf>
    <xf numFmtId="170" fontId="11" fillId="0" borderId="8" xfId="0" applyNumberFormat="1" applyFont="1" applyBorder="1" applyAlignment="1">
      <alignment/>
    </xf>
    <xf numFmtId="3" fontId="22" fillId="0" borderId="42" xfId="0" applyNumberFormat="1" applyFont="1" applyBorder="1" applyAlignment="1">
      <alignment/>
    </xf>
    <xf numFmtId="0" fontId="0" fillId="0" borderId="49" xfId="0" applyBorder="1" applyAlignment="1">
      <alignment/>
    </xf>
    <xf numFmtId="38" fontId="0" fillId="0" borderId="5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8" xfId="0" applyBorder="1" applyAlignment="1">
      <alignment/>
    </xf>
    <xf numFmtId="0" fontId="0" fillId="0" borderId="51" xfId="0" applyBorder="1" applyAlignment="1">
      <alignment/>
    </xf>
    <xf numFmtId="0" fontId="2" fillId="0" borderId="44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48" xfId="0" applyFont="1" applyBorder="1" applyAlignment="1">
      <alignment/>
    </xf>
    <xf numFmtId="3" fontId="25" fillId="0" borderId="8" xfId="0" applyNumberFormat="1" applyFont="1" applyBorder="1" applyAlignment="1">
      <alignment/>
    </xf>
    <xf numFmtId="3" fontId="25" fillId="0" borderId="42" xfId="0" applyNumberFormat="1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4" fontId="17" fillId="0" borderId="31" xfId="0" applyNumberFormat="1" applyFont="1" applyBorder="1" applyAlignment="1">
      <alignment/>
    </xf>
    <xf numFmtId="0" fontId="36" fillId="0" borderId="51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79" fillId="0" borderId="38" xfId="0" applyNumberFormat="1" applyFont="1" applyBorder="1" applyAlignment="1">
      <alignment shrinkToFit="1"/>
    </xf>
    <xf numFmtId="171" fontId="0" fillId="0" borderId="42" xfId="0" applyNumberFormat="1" applyBorder="1" applyAlignment="1">
      <alignment/>
    </xf>
    <xf numFmtId="38" fontId="7" fillId="0" borderId="42" xfId="0" applyNumberFormat="1" applyFont="1" applyBorder="1" applyAlignment="1">
      <alignment/>
    </xf>
    <xf numFmtId="0" fontId="79" fillId="0" borderId="44" xfId="0" applyNumberFormat="1" applyFont="1" applyBorder="1" applyAlignment="1">
      <alignment shrinkToFit="1"/>
    </xf>
    <xf numFmtId="0" fontId="82" fillId="0" borderId="44" xfId="0" applyFont="1" applyFill="1" applyBorder="1" applyAlignment="1">
      <alignment/>
    </xf>
    <xf numFmtId="170" fontId="23" fillId="0" borderId="42" xfId="0" applyNumberFormat="1" applyFont="1" applyFill="1" applyBorder="1" applyAlignment="1">
      <alignment/>
    </xf>
    <xf numFmtId="0" fontId="26" fillId="0" borderId="44" xfId="0" applyNumberFormat="1" applyFont="1" applyBorder="1" applyAlignment="1">
      <alignment shrinkToFit="1"/>
    </xf>
    <xf numFmtId="38" fontId="25" fillId="0" borderId="8" xfId="0" applyNumberFormat="1" applyFont="1" applyBorder="1" applyAlignment="1">
      <alignment/>
    </xf>
    <xf numFmtId="171" fontId="25" fillId="0" borderId="8" xfId="0" applyNumberFormat="1" applyFont="1" applyBorder="1" applyAlignment="1">
      <alignment/>
    </xf>
    <xf numFmtId="9" fontId="47" fillId="0" borderId="44" xfId="504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8" xfId="0" applyFont="1" applyBorder="1" applyAlignment="1">
      <alignment/>
    </xf>
    <xf numFmtId="0" fontId="3" fillId="0" borderId="44" xfId="0" applyFont="1" applyBorder="1" applyAlignment="1">
      <alignment horizontal="left"/>
    </xf>
    <xf numFmtId="0" fontId="85" fillId="26" borderId="8" xfId="0" applyFont="1" applyFill="1" applyBorder="1" applyAlignment="1">
      <alignment/>
    </xf>
    <xf numFmtId="0" fontId="44" fillId="26" borderId="0" xfId="0" applyFont="1" applyFill="1" applyAlignment="1">
      <alignment/>
    </xf>
    <xf numFmtId="0" fontId="7" fillId="0" borderId="8" xfId="0" applyFont="1" applyBorder="1" applyAlignment="1">
      <alignment horizontal="center"/>
    </xf>
    <xf numFmtId="0" fontId="7" fillId="0" borderId="43" xfId="0" applyFont="1" applyBorder="1" applyAlignment="1">
      <alignment/>
    </xf>
    <xf numFmtId="3" fontId="87" fillId="0" borderId="57" xfId="0" applyNumberFormat="1" applyFont="1" applyFill="1" applyBorder="1" applyAlignment="1">
      <alignment/>
    </xf>
    <xf numFmtId="3" fontId="12" fillId="0" borderId="8" xfId="0" applyNumberFormat="1" applyFont="1" applyFill="1" applyBorder="1" applyAlignment="1">
      <alignment/>
    </xf>
    <xf numFmtId="3" fontId="23" fillId="0" borderId="58" xfId="0" applyNumberFormat="1" applyFont="1" applyBorder="1" applyAlignment="1">
      <alignment/>
    </xf>
    <xf numFmtId="0" fontId="104" fillId="26" borderId="8" xfId="0" applyFont="1" applyFill="1" applyBorder="1" applyAlignment="1">
      <alignment/>
    </xf>
    <xf numFmtId="3" fontId="1" fillId="26" borderId="40" xfId="0" applyNumberFormat="1" applyFont="1" applyFill="1" applyBorder="1" applyAlignment="1">
      <alignment horizontal="center"/>
    </xf>
    <xf numFmtId="3" fontId="1" fillId="26" borderId="14" xfId="0" applyNumberFormat="1" applyFont="1" applyFill="1" applyBorder="1" applyAlignment="1">
      <alignment horizontal="center"/>
    </xf>
    <xf numFmtId="3" fontId="1" fillId="26" borderId="59" xfId="0" applyNumberFormat="1" applyFont="1" applyFill="1" applyBorder="1" applyAlignment="1">
      <alignment horizontal="centerContinuous"/>
    </xf>
    <xf numFmtId="0" fontId="20" fillId="0" borderId="60" xfId="0" applyFont="1" applyBorder="1" applyAlignment="1">
      <alignment/>
    </xf>
    <xf numFmtId="0" fontId="36" fillId="0" borderId="0" xfId="0" applyFont="1" applyFill="1" applyAlignment="1">
      <alignment/>
    </xf>
    <xf numFmtId="0" fontId="50" fillId="0" borderId="43" xfId="0" applyFont="1" applyFill="1" applyBorder="1" applyAlignment="1">
      <alignment/>
    </xf>
    <xf numFmtId="0" fontId="47" fillId="0" borderId="37" xfId="0" applyFont="1" applyFill="1" applyBorder="1" applyAlignment="1">
      <alignment/>
    </xf>
    <xf numFmtId="0" fontId="62" fillId="0" borderId="43" xfId="0" applyFont="1" applyFill="1" applyBorder="1" applyAlignment="1">
      <alignment/>
    </xf>
    <xf numFmtId="0" fontId="47" fillId="0" borderId="61" xfId="0" applyFont="1" applyFill="1" applyBorder="1" applyAlignment="1">
      <alignment/>
    </xf>
    <xf numFmtId="0" fontId="41" fillId="0" borderId="62" xfId="0" applyFont="1" applyFill="1" applyBorder="1" applyAlignment="1">
      <alignment horizontal="center"/>
    </xf>
    <xf numFmtId="0" fontId="41" fillId="0" borderId="29" xfId="0" applyFont="1" applyBorder="1" applyAlignment="1">
      <alignment/>
    </xf>
    <xf numFmtId="0" fontId="41" fillId="0" borderId="58" xfId="0" applyFont="1" applyBorder="1" applyAlignment="1">
      <alignment/>
    </xf>
    <xf numFmtId="3" fontId="23" fillId="0" borderId="49" xfId="0" applyNumberFormat="1" applyFont="1" applyFill="1" applyBorder="1" applyAlignment="1">
      <alignment/>
    </xf>
    <xf numFmtId="0" fontId="47" fillId="0" borderId="43" xfId="0" applyFont="1" applyBorder="1" applyAlignment="1">
      <alignment horizontal="center"/>
    </xf>
    <xf numFmtId="0" fontId="53" fillId="0" borderId="0" xfId="0" applyFont="1" applyFill="1" applyAlignment="1">
      <alignment/>
    </xf>
    <xf numFmtId="38" fontId="102" fillId="0" borderId="0" xfId="0" applyNumberFormat="1" applyFont="1" applyAlignment="1">
      <alignment/>
    </xf>
    <xf numFmtId="0" fontId="48" fillId="0" borderId="43" xfId="0" applyFont="1" applyFill="1" applyBorder="1" applyAlignment="1">
      <alignment horizontal="left"/>
    </xf>
    <xf numFmtId="0" fontId="48" fillId="0" borderId="63" xfId="0" applyFont="1" applyFill="1" applyBorder="1" applyAlignment="1">
      <alignment horizontal="left"/>
    </xf>
    <xf numFmtId="3" fontId="106" fillId="0" borderId="8" xfId="0" applyNumberFormat="1" applyFont="1" applyFill="1" applyBorder="1" applyAlignment="1">
      <alignment horizontal="centerContinuous"/>
    </xf>
    <xf numFmtId="3" fontId="95" fillId="0" borderId="8" xfId="0" applyNumberFormat="1" applyFont="1" applyFill="1" applyBorder="1" applyAlignment="1">
      <alignment horizontal="centerContinuous"/>
    </xf>
    <xf numFmtId="3" fontId="94" fillId="0" borderId="8" xfId="0" applyNumberFormat="1" applyFont="1" applyFill="1" applyBorder="1" applyAlignment="1">
      <alignment horizontal="centerContinuous"/>
    </xf>
    <xf numFmtId="3" fontId="95" fillId="0" borderId="31" xfId="0" applyNumberFormat="1" applyFont="1" applyFill="1" applyBorder="1" applyAlignment="1">
      <alignment horizontal="centerContinuous"/>
    </xf>
    <xf numFmtId="0" fontId="94" fillId="0" borderId="51" xfId="0" applyFont="1" applyBorder="1" applyAlignment="1">
      <alignment/>
    </xf>
    <xf numFmtId="3" fontId="107" fillId="0" borderId="8" xfId="0" applyNumberFormat="1" applyFont="1" applyFill="1" applyBorder="1" applyAlignment="1">
      <alignment horizontal="centerContinuous"/>
    </xf>
    <xf numFmtId="3" fontId="108" fillId="0" borderId="8" xfId="0" applyNumberFormat="1" applyFont="1" applyFill="1" applyBorder="1" applyAlignment="1">
      <alignment horizontal="centerContinuous"/>
    </xf>
    <xf numFmtId="0" fontId="94" fillId="0" borderId="8" xfId="0" applyFont="1" applyBorder="1" applyAlignment="1">
      <alignment horizontal="center" vertical="center"/>
    </xf>
    <xf numFmtId="3" fontId="94" fillId="0" borderId="14" xfId="0" applyNumberFormat="1" applyFont="1" applyFill="1" applyBorder="1" applyAlignment="1">
      <alignment horizontal="centerContinuous"/>
    </xf>
    <xf numFmtId="3" fontId="106" fillId="0" borderId="64" xfId="0" applyNumberFormat="1" applyFont="1" applyFill="1" applyBorder="1" applyAlignment="1">
      <alignment horizontal="centerContinuous" vertical="center"/>
    </xf>
    <xf numFmtId="0" fontId="106" fillId="0" borderId="31" xfId="0" applyFont="1" applyFill="1" applyBorder="1" applyAlignment="1">
      <alignment horizontal="center"/>
    </xf>
    <xf numFmtId="0" fontId="106" fillId="0" borderId="8" xfId="0" applyFont="1" applyFill="1" applyBorder="1" applyAlignment="1">
      <alignment horizontal="center"/>
    </xf>
    <xf numFmtId="0" fontId="107" fillId="0" borderId="8" xfId="0" applyFont="1" applyFill="1" applyBorder="1" applyAlignment="1">
      <alignment horizontal="center"/>
    </xf>
    <xf numFmtId="0" fontId="94" fillId="0" borderId="8" xfId="0" applyFont="1" applyFill="1" applyBorder="1" applyAlignment="1">
      <alignment horizontal="center"/>
    </xf>
    <xf numFmtId="0" fontId="94" fillId="0" borderId="8" xfId="0" applyFont="1" applyBorder="1" applyAlignment="1">
      <alignment horizontal="center"/>
    </xf>
    <xf numFmtId="0" fontId="108" fillId="0" borderId="8" xfId="0" applyFont="1" applyFill="1" applyBorder="1" applyAlignment="1">
      <alignment horizontal="center"/>
    </xf>
    <xf numFmtId="0" fontId="94" fillId="0" borderId="14" xfId="0" applyFont="1" applyFill="1" applyBorder="1" applyAlignment="1">
      <alignment horizontal="center"/>
    </xf>
    <xf numFmtId="0" fontId="97" fillId="0" borderId="32" xfId="0" applyFont="1" applyFill="1" applyBorder="1" applyAlignment="1">
      <alignment horizontal="centerContinuous"/>
    </xf>
    <xf numFmtId="0" fontId="94" fillId="0" borderId="62" xfId="0" applyFont="1" applyFill="1" applyBorder="1" applyAlignment="1">
      <alignment horizontal="centerContinuous"/>
    </xf>
    <xf numFmtId="0" fontId="47" fillId="26" borderId="65" xfId="0" applyFont="1" applyFill="1" applyBorder="1" applyAlignment="1">
      <alignment/>
    </xf>
    <xf numFmtId="3" fontId="110" fillId="0" borderId="8" xfId="0" applyNumberFormat="1" applyFont="1" applyFill="1" applyBorder="1" applyAlignment="1">
      <alignment/>
    </xf>
    <xf numFmtId="3" fontId="110" fillId="26" borderId="8" xfId="0" applyNumberFormat="1" applyFont="1" applyFill="1" applyBorder="1" applyAlignment="1">
      <alignment/>
    </xf>
    <xf numFmtId="3" fontId="105" fillId="26" borderId="8" xfId="0" applyNumberFormat="1" applyFont="1" applyFill="1" applyBorder="1" applyAlignment="1">
      <alignment/>
    </xf>
    <xf numFmtId="3" fontId="23" fillId="0" borderId="50" xfId="0" applyNumberFormat="1" applyFont="1" applyBorder="1" applyAlignment="1">
      <alignment/>
    </xf>
    <xf numFmtId="0" fontId="36" fillId="0" borderId="66" xfId="0" applyFont="1" applyBorder="1" applyAlignment="1">
      <alignment horizontal="center" vertical="center" wrapText="1" shrinkToFit="1"/>
    </xf>
    <xf numFmtId="0" fontId="36" fillId="0" borderId="33" xfId="0" applyFont="1" applyBorder="1" applyAlignment="1">
      <alignment horizontal="center" vertical="center" wrapText="1" shrinkToFit="1"/>
    </xf>
    <xf numFmtId="0" fontId="36" fillId="0" borderId="41" xfId="0" applyFont="1" applyBorder="1" applyAlignment="1">
      <alignment horizontal="center" vertical="center" wrapText="1" shrinkToFit="1"/>
    </xf>
    <xf numFmtId="0" fontId="14" fillId="0" borderId="43" xfId="0" applyFont="1" applyBorder="1" applyAlignment="1">
      <alignment/>
    </xf>
    <xf numFmtId="0" fontId="71" fillId="0" borderId="0" xfId="0" applyFont="1" applyBorder="1" applyAlignment="1">
      <alignment/>
    </xf>
    <xf numFmtId="0" fontId="102" fillId="0" borderId="0" xfId="0" applyFont="1" applyAlignment="1">
      <alignment/>
    </xf>
    <xf numFmtId="0" fontId="36" fillId="0" borderId="0" xfId="0" applyFont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3" fontId="23" fillId="0" borderId="39" xfId="0" applyNumberFormat="1" applyFont="1" applyBorder="1" applyAlignment="1">
      <alignment/>
    </xf>
    <xf numFmtId="0" fontId="50" fillId="0" borderId="43" xfId="0" applyFont="1" applyBorder="1" applyAlignment="1">
      <alignment horizontal="center"/>
    </xf>
    <xf numFmtId="0" fontId="116" fillId="0" borderId="0" xfId="0" applyFont="1" applyAlignment="1">
      <alignment/>
    </xf>
    <xf numFmtId="0" fontId="117" fillId="0" borderId="0" xfId="0" applyFont="1" applyAlignment="1">
      <alignment/>
    </xf>
    <xf numFmtId="4" fontId="17" fillId="0" borderId="39" xfId="0" applyNumberFormat="1" applyFont="1" applyBorder="1" applyAlignment="1">
      <alignment/>
    </xf>
    <xf numFmtId="3" fontId="37" fillId="0" borderId="8" xfId="0" applyNumberFormat="1" applyFont="1" applyBorder="1" applyAlignment="1">
      <alignment/>
    </xf>
    <xf numFmtId="170" fontId="0" fillId="0" borderId="0" xfId="0" applyNumberFormat="1" applyAlignment="1">
      <alignment/>
    </xf>
    <xf numFmtId="0" fontId="28" fillId="0" borderId="8" xfId="0" applyFont="1" applyBorder="1" applyAlignment="1">
      <alignment/>
    </xf>
    <xf numFmtId="0" fontId="47" fillId="0" borderId="31" xfId="0" applyFont="1" applyBorder="1" applyAlignment="1">
      <alignment/>
    </xf>
    <xf numFmtId="0" fontId="0" fillId="0" borderId="67" xfId="0" applyBorder="1" applyAlignment="1">
      <alignment/>
    </xf>
    <xf numFmtId="0" fontId="0" fillId="0" borderId="43" xfId="0" applyBorder="1" applyAlignment="1">
      <alignment/>
    </xf>
    <xf numFmtId="0" fontId="0" fillId="0" borderId="43" xfId="0" applyFill="1" applyBorder="1" applyAlignment="1">
      <alignment/>
    </xf>
    <xf numFmtId="0" fontId="71" fillId="0" borderId="43" xfId="0" applyFont="1" applyFill="1" applyBorder="1" applyAlignment="1">
      <alignment/>
    </xf>
    <xf numFmtId="0" fontId="98" fillId="0" borderId="68" xfId="0" applyFont="1" applyBorder="1" applyAlignment="1">
      <alignment/>
    </xf>
    <xf numFmtId="0" fontId="36" fillId="0" borderId="66" xfId="0" applyFont="1" applyBorder="1" applyAlignment="1">
      <alignment horizontal="center" vertical="center"/>
    </xf>
    <xf numFmtId="0" fontId="0" fillId="0" borderId="69" xfId="0" applyBorder="1" applyAlignment="1">
      <alignment/>
    </xf>
    <xf numFmtId="2" fontId="0" fillId="0" borderId="67" xfId="0" applyNumberFormat="1" applyBorder="1" applyAlignment="1">
      <alignment/>
    </xf>
    <xf numFmtId="0" fontId="17" fillId="0" borderId="29" xfId="0" applyFont="1" applyBorder="1" applyAlignment="1">
      <alignment/>
    </xf>
    <xf numFmtId="0" fontId="17" fillId="0" borderId="8" xfId="0" applyFont="1" applyBorder="1" applyAlignment="1">
      <alignment/>
    </xf>
    <xf numFmtId="2" fontId="17" fillId="0" borderId="8" xfId="0" applyNumberFormat="1" applyFont="1" applyBorder="1" applyAlignment="1">
      <alignment/>
    </xf>
    <xf numFmtId="2" fontId="25" fillId="0" borderId="8" xfId="0" applyNumberFormat="1" applyFont="1" applyBorder="1" applyAlignment="1">
      <alignment/>
    </xf>
    <xf numFmtId="2" fontId="119" fillId="0" borderId="8" xfId="0" applyNumberFormat="1" applyFont="1" applyBorder="1" applyAlignment="1">
      <alignment/>
    </xf>
    <xf numFmtId="3" fontId="17" fillId="0" borderId="67" xfId="0" applyNumberFormat="1" applyFont="1" applyBorder="1" applyAlignment="1">
      <alignment/>
    </xf>
    <xf numFmtId="3" fontId="25" fillId="0" borderId="67" xfId="0" applyNumberFormat="1" applyFont="1" applyBorder="1" applyAlignment="1">
      <alignment/>
    </xf>
    <xf numFmtId="4" fontId="17" fillId="26" borderId="8" xfId="0" applyNumberFormat="1" applyFont="1" applyFill="1" applyBorder="1" applyAlignment="1">
      <alignment/>
    </xf>
    <xf numFmtId="0" fontId="0" fillId="26" borderId="67" xfId="0" applyFill="1" applyBorder="1" applyAlignment="1">
      <alignment/>
    </xf>
    <xf numFmtId="2" fontId="17" fillId="26" borderId="8" xfId="0" applyNumberFormat="1" applyFont="1" applyFill="1" applyBorder="1" applyAlignment="1">
      <alignment/>
    </xf>
    <xf numFmtId="174" fontId="17" fillId="26" borderId="8" xfId="0" applyNumberFormat="1" applyFont="1" applyFill="1" applyBorder="1" applyAlignment="1">
      <alignment/>
    </xf>
    <xf numFmtId="0" fontId="0" fillId="26" borderId="43" xfId="0" applyFill="1" applyBorder="1" applyAlignment="1">
      <alignment horizontal="left" vertical="center" wrapText="1"/>
    </xf>
    <xf numFmtId="38" fontId="0" fillId="0" borderId="70" xfId="0" applyNumberFormat="1" applyBorder="1" applyAlignment="1">
      <alignment/>
    </xf>
    <xf numFmtId="38" fontId="0" fillId="0" borderId="71" xfId="0" applyNumberFormat="1" applyBorder="1" applyAlignment="1">
      <alignment/>
    </xf>
    <xf numFmtId="38" fontId="0" fillId="26" borderId="71" xfId="0" applyNumberFormat="1" applyFill="1" applyBorder="1" applyAlignment="1">
      <alignment/>
    </xf>
    <xf numFmtId="0" fontId="7" fillId="26" borderId="43" xfId="0" applyFont="1" applyFill="1" applyBorder="1" applyAlignment="1">
      <alignment/>
    </xf>
    <xf numFmtId="0" fontId="28" fillId="0" borderId="43" xfId="0" applyFont="1" applyBorder="1" applyAlignment="1">
      <alignment/>
    </xf>
    <xf numFmtId="0" fontId="14" fillId="0" borderId="4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23" fillId="0" borderId="0" xfId="0" applyFont="1" applyAlignment="1">
      <alignment/>
    </xf>
    <xf numFmtId="0" fontId="123" fillId="0" borderId="0" xfId="0" applyFont="1" applyAlignment="1">
      <alignment/>
    </xf>
    <xf numFmtId="0" fontId="0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47" fillId="0" borderId="63" xfId="0" applyFont="1" applyBorder="1" applyAlignment="1">
      <alignment horizontal="center"/>
    </xf>
    <xf numFmtId="0" fontId="62" fillId="26" borderId="43" xfId="0" applyFont="1" applyFill="1" applyBorder="1" applyAlignment="1">
      <alignment horizontal="center"/>
    </xf>
    <xf numFmtId="0" fontId="47" fillId="26" borderId="43" xfId="0" applyFont="1" applyFill="1" applyBorder="1" applyAlignment="1">
      <alignment horizontal="center"/>
    </xf>
    <xf numFmtId="0" fontId="62" fillId="0" borderId="43" xfId="0" applyFont="1" applyBorder="1" applyAlignment="1">
      <alignment horizontal="center"/>
    </xf>
    <xf numFmtId="0" fontId="85" fillId="26" borderId="43" xfId="0" applyFont="1" applyFill="1" applyBorder="1" applyAlignment="1">
      <alignment horizontal="center"/>
    </xf>
    <xf numFmtId="0" fontId="47" fillId="0" borderId="49" xfId="0" applyFont="1" applyBorder="1" applyAlignment="1">
      <alignment/>
    </xf>
    <xf numFmtId="0" fontId="44" fillId="0" borderId="27" xfId="0" applyFont="1" applyBorder="1" applyAlignment="1">
      <alignment/>
    </xf>
    <xf numFmtId="3" fontId="23" fillId="0" borderId="27" xfId="0" applyNumberFormat="1" applyFont="1" applyFill="1" applyBorder="1" applyAlignment="1">
      <alignment/>
    </xf>
    <xf numFmtId="3" fontId="23" fillId="0" borderId="27" xfId="0" applyNumberFormat="1" applyFont="1" applyBorder="1" applyAlignment="1">
      <alignment/>
    </xf>
    <xf numFmtId="0" fontId="47" fillId="0" borderId="72" xfId="0" applyFont="1" applyBorder="1" applyAlignment="1">
      <alignment horizontal="center"/>
    </xf>
    <xf numFmtId="0" fontId="85" fillId="0" borderId="49" xfId="0" applyFont="1" applyBorder="1" applyAlignment="1">
      <alignment/>
    </xf>
    <xf numFmtId="3" fontId="54" fillId="0" borderId="49" xfId="0" applyNumberFormat="1" applyFont="1" applyFill="1" applyBorder="1" applyAlignment="1">
      <alignment/>
    </xf>
    <xf numFmtId="0" fontId="51" fillId="0" borderId="27" xfId="0" applyFont="1" applyBorder="1" applyAlignment="1">
      <alignment/>
    </xf>
    <xf numFmtId="0" fontId="46" fillId="0" borderId="73" xfId="0" applyFont="1" applyBorder="1" applyAlignment="1">
      <alignment horizontal="center"/>
    </xf>
    <xf numFmtId="0" fontId="51" fillId="26" borderId="2" xfId="0" applyFont="1" applyFill="1" applyBorder="1" applyAlignment="1">
      <alignment/>
    </xf>
    <xf numFmtId="0" fontId="36" fillId="0" borderId="2" xfId="0" applyFont="1" applyBorder="1" applyAlignment="1">
      <alignment horizontal="center" vertical="center" wrapText="1" shrinkToFit="1"/>
    </xf>
    <xf numFmtId="0" fontId="47" fillId="0" borderId="44" xfId="0" applyFont="1" applyBorder="1" applyAlignment="1">
      <alignment horizontal="center"/>
    </xf>
    <xf numFmtId="0" fontId="47" fillId="0" borderId="68" xfId="0" applyFont="1" applyBorder="1" applyAlignment="1">
      <alignment horizontal="center"/>
    </xf>
    <xf numFmtId="0" fontId="125" fillId="0" borderId="0" xfId="0" applyFont="1" applyAlignment="1">
      <alignment/>
    </xf>
    <xf numFmtId="3" fontId="54" fillId="0" borderId="53" xfId="0" applyNumberFormat="1" applyFont="1" applyBorder="1" applyAlignment="1">
      <alignment/>
    </xf>
    <xf numFmtId="0" fontId="46" fillId="0" borderId="72" xfId="0" applyFont="1" applyBorder="1" applyAlignment="1">
      <alignment horizontal="center"/>
    </xf>
    <xf numFmtId="3" fontId="91" fillId="0" borderId="8" xfId="0" applyNumberFormat="1" applyFont="1" applyBorder="1" applyAlignment="1">
      <alignment/>
    </xf>
    <xf numFmtId="0" fontId="103" fillId="0" borderId="0" xfId="0" applyFont="1" applyAlignment="1">
      <alignment/>
    </xf>
    <xf numFmtId="0" fontId="47" fillId="0" borderId="74" xfId="0" applyFont="1" applyBorder="1" applyAlignment="1">
      <alignment horizontal="center"/>
    </xf>
    <xf numFmtId="0" fontId="51" fillId="0" borderId="22" xfId="0" applyFont="1" applyBorder="1" applyAlignment="1">
      <alignment/>
    </xf>
    <xf numFmtId="3" fontId="54" fillId="0" borderId="22" xfId="0" applyNumberFormat="1" applyFont="1" applyFill="1" applyBorder="1" applyAlignment="1">
      <alignment/>
    </xf>
    <xf numFmtId="0" fontId="36" fillId="0" borderId="37" xfId="0" applyFont="1" applyBorder="1" applyAlignment="1">
      <alignment horizontal="center" vertical="center" wrapText="1" shrinkToFit="1"/>
    </xf>
    <xf numFmtId="0" fontId="36" fillId="0" borderId="14" xfId="0" applyFont="1" applyBorder="1" applyAlignment="1">
      <alignment horizontal="center" vertical="center" wrapText="1" shrinkToFit="1"/>
    </xf>
    <xf numFmtId="0" fontId="36" fillId="0" borderId="45" xfId="0" applyFont="1" applyBorder="1" applyAlignment="1">
      <alignment horizontal="center" vertical="center" wrapText="1" shrinkToFit="1"/>
    </xf>
    <xf numFmtId="0" fontId="47" fillId="0" borderId="75" xfId="0" applyFont="1" applyBorder="1" applyAlignment="1">
      <alignment horizontal="center"/>
    </xf>
    <xf numFmtId="0" fontId="47" fillId="0" borderId="57" xfId="0" applyFont="1" applyBorder="1" applyAlignment="1">
      <alignment/>
    </xf>
    <xf numFmtId="3" fontId="23" fillId="0" borderId="57" xfId="0" applyNumberFormat="1" applyFont="1" applyFill="1" applyBorder="1" applyAlignment="1">
      <alignment/>
    </xf>
    <xf numFmtId="3" fontId="23" fillId="0" borderId="76" xfId="0" applyNumberFormat="1" applyFont="1" applyBorder="1" applyAlignment="1">
      <alignment/>
    </xf>
    <xf numFmtId="0" fontId="47" fillId="0" borderId="29" xfId="0" applyFont="1" applyBorder="1" applyAlignment="1">
      <alignment/>
    </xf>
    <xf numFmtId="3" fontId="23" fillId="0" borderId="29" xfId="0" applyNumberFormat="1" applyFont="1" applyFill="1" applyBorder="1" applyAlignment="1">
      <alignment/>
    </xf>
    <xf numFmtId="0" fontId="44" fillId="0" borderId="0" xfId="0" applyFont="1" applyBorder="1" applyAlignment="1">
      <alignment/>
    </xf>
    <xf numFmtId="0" fontId="62" fillId="26" borderId="75" xfId="0" applyFont="1" applyFill="1" applyBorder="1" applyAlignment="1">
      <alignment horizontal="center"/>
    </xf>
    <xf numFmtId="0" fontId="62" fillId="26" borderId="57" xfId="0" applyFont="1" applyFill="1" applyBorder="1" applyAlignment="1">
      <alignment/>
    </xf>
    <xf numFmtId="3" fontId="40" fillId="26" borderId="57" xfId="0" applyNumberFormat="1" applyFont="1" applyFill="1" applyBorder="1" applyAlignment="1">
      <alignment/>
    </xf>
    <xf numFmtId="0" fontId="93" fillId="0" borderId="0" xfId="0" applyFont="1" applyAlignment="1">
      <alignment horizontal="right"/>
    </xf>
    <xf numFmtId="174" fontId="17" fillId="26" borderId="77" xfId="0" applyNumberFormat="1" applyFont="1" applyFill="1" applyBorder="1" applyAlignment="1">
      <alignment/>
    </xf>
    <xf numFmtId="0" fontId="0" fillId="26" borderId="78" xfId="0" applyFill="1" applyBorder="1" applyAlignment="1">
      <alignment/>
    </xf>
    <xf numFmtId="38" fontId="0" fillId="26" borderId="79" xfId="0" applyNumberFormat="1" applyFill="1" applyBorder="1" applyAlignment="1">
      <alignment/>
    </xf>
    <xf numFmtId="0" fontId="126" fillId="26" borderId="80" xfId="0" applyFont="1" applyFill="1" applyBorder="1" applyAlignment="1">
      <alignment/>
    </xf>
    <xf numFmtId="174" fontId="127" fillId="26" borderId="77" xfId="0" applyNumberFormat="1" applyFont="1" applyFill="1" applyBorder="1" applyAlignment="1">
      <alignment/>
    </xf>
    <xf numFmtId="0" fontId="53" fillId="26" borderId="78" xfId="0" applyFont="1" applyFill="1" applyBorder="1" applyAlignment="1">
      <alignment/>
    </xf>
    <xf numFmtId="38" fontId="53" fillId="26" borderId="79" xfId="0" applyNumberFormat="1" applyFont="1" applyFill="1" applyBorder="1" applyAlignment="1">
      <alignment/>
    </xf>
    <xf numFmtId="2" fontId="127" fillId="26" borderId="77" xfId="0" applyNumberFormat="1" applyFont="1" applyFill="1" applyBorder="1" applyAlignment="1">
      <alignment/>
    </xf>
    <xf numFmtId="0" fontId="64" fillId="0" borderId="43" xfId="0" applyFont="1" applyBorder="1" applyAlignment="1">
      <alignment/>
    </xf>
    <xf numFmtId="3" fontId="12" fillId="0" borderId="31" xfId="0" applyNumberFormat="1" applyFont="1" applyBorder="1" applyAlignment="1">
      <alignment horizontal="center"/>
    </xf>
    <xf numFmtId="3" fontId="8" fillId="0" borderId="32" xfId="0" applyNumberFormat="1" applyFont="1" applyBorder="1" applyAlignment="1">
      <alignment horizontal="left"/>
    </xf>
    <xf numFmtId="3" fontId="8" fillId="0" borderId="32" xfId="0" applyNumberFormat="1" applyFont="1" applyBorder="1" applyAlignment="1">
      <alignment horizontal="centerContinuous"/>
    </xf>
    <xf numFmtId="3" fontId="24" fillId="0" borderId="0" xfId="0" applyNumberFormat="1" applyFont="1" applyAlignment="1">
      <alignment/>
    </xf>
    <xf numFmtId="4" fontId="17" fillId="0" borderId="42" xfId="0" applyNumberFormat="1" applyFont="1" applyBorder="1" applyAlignment="1">
      <alignment/>
    </xf>
    <xf numFmtId="4" fontId="17" fillId="0" borderId="8" xfId="0" applyNumberFormat="1" applyFont="1" applyBorder="1" applyAlignment="1">
      <alignment/>
    </xf>
    <xf numFmtId="0" fontId="126" fillId="26" borderId="75" xfId="0" applyFont="1" applyFill="1" applyBorder="1" applyAlignment="1">
      <alignment/>
    </xf>
    <xf numFmtId="174" fontId="127" fillId="26" borderId="57" xfId="0" applyNumberFormat="1" applyFont="1" applyFill="1" applyBorder="1" applyAlignment="1">
      <alignment/>
    </xf>
    <xf numFmtId="0" fontId="53" fillId="26" borderId="81" xfId="0" applyFont="1" applyFill="1" applyBorder="1" applyAlignment="1">
      <alignment/>
    </xf>
    <xf numFmtId="38" fontId="53" fillId="26" borderId="82" xfId="0" applyNumberFormat="1" applyFont="1" applyFill="1" applyBorder="1" applyAlignment="1">
      <alignment/>
    </xf>
    <xf numFmtId="3" fontId="17" fillId="26" borderId="8" xfId="0" applyNumberFormat="1" applyFont="1" applyFill="1" applyBorder="1" applyAlignment="1">
      <alignment/>
    </xf>
    <xf numFmtId="3" fontId="0" fillId="26" borderId="67" xfId="0" applyNumberFormat="1" applyFill="1" applyBorder="1" applyAlignment="1">
      <alignment/>
    </xf>
    <xf numFmtId="3" fontId="0" fillId="26" borderId="51" xfId="0" applyNumberFormat="1" applyFill="1" applyBorder="1" applyAlignment="1">
      <alignment/>
    </xf>
    <xf numFmtId="38" fontId="25" fillId="0" borderId="42" xfId="0" applyNumberFormat="1" applyFont="1" applyBorder="1" applyAlignment="1">
      <alignment/>
    </xf>
    <xf numFmtId="0" fontId="113" fillId="0" borderId="8" xfId="0" applyFont="1" applyBorder="1" applyAlignment="1">
      <alignment/>
    </xf>
    <xf numFmtId="0" fontId="47" fillId="0" borderId="38" xfId="0" applyFont="1" applyFill="1" applyBorder="1" applyAlignment="1">
      <alignment/>
    </xf>
    <xf numFmtId="0" fontId="94" fillId="0" borderId="31" xfId="0" applyFont="1" applyBorder="1" applyAlignment="1">
      <alignment horizontal="center"/>
    </xf>
    <xf numFmtId="3" fontId="110" fillId="0" borderId="29" xfId="0" applyNumberFormat="1" applyFont="1" applyFill="1" applyBorder="1" applyAlignment="1">
      <alignment/>
    </xf>
    <xf numFmtId="3" fontId="1" fillId="26" borderId="83" xfId="0" applyNumberFormat="1" applyFont="1" applyFill="1" applyBorder="1" applyAlignment="1">
      <alignment horizontal="centerContinuous"/>
    </xf>
    <xf numFmtId="3" fontId="6" fillId="26" borderId="84" xfId="0" applyNumberFormat="1" applyFont="1" applyFill="1" applyBorder="1" applyAlignment="1">
      <alignment horizontal="center"/>
    </xf>
    <xf numFmtId="3" fontId="1" fillId="26" borderId="3" xfId="0" applyNumberFormat="1" applyFont="1" applyFill="1" applyBorder="1" applyAlignment="1">
      <alignment horizontal="center"/>
    </xf>
    <xf numFmtId="170" fontId="11" fillId="0" borderId="8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6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49" xfId="0" applyFont="1" applyBorder="1" applyAlignment="1">
      <alignment horizontal="center"/>
    </xf>
    <xf numFmtId="170" fontId="37" fillId="0" borderId="8" xfId="0" applyNumberFormat="1" applyFont="1" applyFill="1" applyBorder="1" applyAlignment="1">
      <alignment/>
    </xf>
    <xf numFmtId="170" fontId="37" fillId="0" borderId="42" xfId="0" applyNumberFormat="1" applyFont="1" applyFill="1" applyBorder="1" applyAlignment="1">
      <alignment/>
    </xf>
    <xf numFmtId="0" fontId="28" fillId="0" borderId="44" xfId="0" applyFont="1" applyBorder="1" applyAlignment="1">
      <alignment/>
    </xf>
    <xf numFmtId="2" fontId="7" fillId="0" borderId="8" xfId="0" applyNumberFormat="1" applyFont="1" applyBorder="1" applyAlignment="1">
      <alignment/>
    </xf>
    <xf numFmtId="40" fontId="7" fillId="0" borderId="42" xfId="0" applyNumberFormat="1" applyFont="1" applyBorder="1" applyAlignment="1">
      <alignment/>
    </xf>
    <xf numFmtId="38" fontId="28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38" fontId="7" fillId="0" borderId="8" xfId="0" applyNumberFormat="1" applyFont="1" applyBorder="1" applyAlignment="1">
      <alignment/>
    </xf>
    <xf numFmtId="172" fontId="7" fillId="0" borderId="42" xfId="0" applyNumberFormat="1" applyFont="1" applyBorder="1" applyAlignment="1">
      <alignment/>
    </xf>
    <xf numFmtId="0" fontId="7" fillId="0" borderId="33" xfId="0" applyFont="1" applyBorder="1" applyAlignment="1">
      <alignment horizontal="center"/>
    </xf>
    <xf numFmtId="3" fontId="11" fillId="0" borderId="42" xfId="0" applyNumberFormat="1" applyFont="1" applyBorder="1" applyAlignment="1">
      <alignment/>
    </xf>
    <xf numFmtId="3" fontId="80" fillId="0" borderId="8" xfId="0" applyNumberFormat="1" applyFont="1" applyBorder="1" applyAlignment="1">
      <alignment/>
    </xf>
    <xf numFmtId="3" fontId="24" fillId="0" borderId="64" xfId="0" applyNumberFormat="1" applyFont="1" applyBorder="1" applyAlignment="1">
      <alignment/>
    </xf>
    <xf numFmtId="3" fontId="24" fillId="0" borderId="85" xfId="0" applyNumberFormat="1" applyFont="1" applyBorder="1" applyAlignment="1">
      <alignment/>
    </xf>
    <xf numFmtId="3" fontId="66" fillId="0" borderId="0" xfId="0" applyNumberFormat="1" applyFont="1" applyBorder="1" applyAlignment="1">
      <alignment horizontal="center"/>
    </xf>
    <xf numFmtId="0" fontId="51" fillId="0" borderId="57" xfId="0" applyFont="1" applyBorder="1" applyAlignment="1">
      <alignment/>
    </xf>
    <xf numFmtId="3" fontId="23" fillId="38" borderId="0" xfId="0" applyNumberFormat="1" applyFont="1" applyFill="1" applyBorder="1" applyAlignment="1">
      <alignment/>
    </xf>
    <xf numFmtId="0" fontId="85" fillId="0" borderId="0" xfId="0" applyFont="1" applyAlignment="1">
      <alignment/>
    </xf>
    <xf numFmtId="0" fontId="63" fillId="0" borderId="0" xfId="0" applyFont="1" applyAlignment="1">
      <alignment/>
    </xf>
    <xf numFmtId="0" fontId="30" fillId="0" borderId="0" xfId="0" applyFont="1" applyBorder="1" applyAlignment="1">
      <alignment horizontal="left"/>
    </xf>
    <xf numFmtId="0" fontId="78" fillId="0" borderId="86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79" fillId="0" borderId="66" xfId="0" applyFont="1" applyBorder="1" applyAlignment="1">
      <alignment horizontal="center" vertical="center"/>
    </xf>
    <xf numFmtId="0" fontId="78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8" fillId="0" borderId="41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/>
    </xf>
    <xf numFmtId="170" fontId="11" fillId="0" borderId="77" xfId="0" applyNumberFormat="1" applyFont="1" applyBorder="1" applyAlignment="1">
      <alignment/>
    </xf>
    <xf numFmtId="170" fontId="11" fillId="0" borderId="0" xfId="0" applyNumberFormat="1" applyFont="1" applyBorder="1" applyAlignment="1">
      <alignment/>
    </xf>
    <xf numFmtId="3" fontId="30" fillId="0" borderId="33" xfId="0" applyNumberFormat="1" applyFont="1" applyBorder="1" applyAlignment="1">
      <alignment horizontal="center" vertical="center" wrapText="1"/>
    </xf>
    <xf numFmtId="0" fontId="123" fillId="0" borderId="0" xfId="0" applyFont="1" applyBorder="1" applyAlignment="1">
      <alignment/>
    </xf>
    <xf numFmtId="0" fontId="4" fillId="0" borderId="43" xfId="0" applyFont="1" applyBorder="1" applyAlignment="1">
      <alignment/>
    </xf>
    <xf numFmtId="170" fontId="37" fillId="38" borderId="8" xfId="0" applyNumberFormat="1" applyFont="1" applyFill="1" applyBorder="1" applyAlignment="1">
      <alignment/>
    </xf>
    <xf numFmtId="3" fontId="12" fillId="26" borderId="8" xfId="0" applyNumberFormat="1" applyFont="1" applyFill="1" applyBorder="1" applyAlignment="1">
      <alignment/>
    </xf>
    <xf numFmtId="3" fontId="135" fillId="0" borderId="8" xfId="0" applyNumberFormat="1" applyFont="1" applyBorder="1" applyAlignment="1">
      <alignment/>
    </xf>
    <xf numFmtId="170" fontId="136" fillId="0" borderId="8" xfId="0" applyNumberFormat="1" applyFont="1" applyFill="1" applyBorder="1" applyAlignment="1">
      <alignment/>
    </xf>
    <xf numFmtId="170" fontId="137" fillId="0" borderId="8" xfId="0" applyNumberFormat="1" applyFont="1" applyFill="1" applyBorder="1" applyAlignment="1">
      <alignment/>
    </xf>
    <xf numFmtId="3" fontId="11" fillId="26" borderId="49" xfId="0" applyNumberFormat="1" applyFont="1" applyFill="1" applyBorder="1" applyAlignment="1">
      <alignment/>
    </xf>
    <xf numFmtId="0" fontId="47" fillId="0" borderId="43" xfId="0" applyFont="1" applyBorder="1" applyAlignment="1">
      <alignment/>
    </xf>
    <xf numFmtId="0" fontId="84" fillId="0" borderId="43" xfId="0" applyFont="1" applyBorder="1" applyAlignment="1">
      <alignment/>
    </xf>
    <xf numFmtId="0" fontId="50" fillId="0" borderId="43" xfId="0" applyFont="1" applyBorder="1" applyAlignment="1">
      <alignment/>
    </xf>
    <xf numFmtId="0" fontId="50" fillId="0" borderId="43" xfId="0" applyFont="1" applyBorder="1" applyAlignment="1">
      <alignment horizontal="left" vertical="center" wrapText="1"/>
    </xf>
    <xf numFmtId="0" fontId="47" fillId="0" borderId="72" xfId="0" applyFont="1" applyBorder="1" applyAlignment="1">
      <alignment/>
    </xf>
    <xf numFmtId="0" fontId="61" fillId="0" borderId="43" xfId="0" applyFont="1" applyFill="1" applyBorder="1" applyAlignment="1">
      <alignment/>
    </xf>
    <xf numFmtId="0" fontId="123" fillId="0" borderId="0" xfId="0" applyFont="1" applyBorder="1" applyAlignment="1">
      <alignment horizontal="center"/>
    </xf>
    <xf numFmtId="3" fontId="109" fillId="0" borderId="8" xfId="0" applyNumberFormat="1" applyFont="1" applyFill="1" applyBorder="1" applyAlignment="1">
      <alignment horizontal="centerContinuous"/>
    </xf>
    <xf numFmtId="3" fontId="37" fillId="0" borderId="48" xfId="0" applyNumberFormat="1" applyFont="1" applyBorder="1" applyAlignment="1">
      <alignment/>
    </xf>
    <xf numFmtId="3" fontId="37" fillId="0" borderId="42" xfId="0" applyNumberFormat="1" applyFont="1" applyBorder="1" applyAlignment="1">
      <alignment/>
    </xf>
    <xf numFmtId="3" fontId="30" fillId="0" borderId="41" xfId="0" applyNumberFormat="1" applyFont="1" applyBorder="1" applyAlignment="1">
      <alignment horizontal="center" vertical="center" wrapText="1"/>
    </xf>
    <xf numFmtId="0" fontId="48" fillId="0" borderId="60" xfId="0" applyFont="1" applyFill="1" applyBorder="1" applyAlignment="1">
      <alignment horizontal="center"/>
    </xf>
    <xf numFmtId="0" fontId="100" fillId="0" borderId="43" xfId="0" applyFont="1" applyFill="1" applyBorder="1" applyAlignment="1">
      <alignment horizontal="left"/>
    </xf>
    <xf numFmtId="0" fontId="139" fillId="0" borderId="43" xfId="0" applyFont="1" applyFill="1" applyBorder="1" applyAlignment="1">
      <alignment/>
    </xf>
    <xf numFmtId="0" fontId="61" fillId="0" borderId="87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118" fillId="0" borderId="0" xfId="0" applyFont="1" applyAlignment="1">
      <alignment horizontal="left"/>
    </xf>
    <xf numFmtId="40" fontId="0" fillId="0" borderId="8" xfId="0" applyNumberFormat="1" applyBorder="1" applyAlignment="1">
      <alignment/>
    </xf>
    <xf numFmtId="0" fontId="47" fillId="0" borderId="68" xfId="0" applyFont="1" applyFill="1" applyBorder="1" applyAlignment="1">
      <alignment/>
    </xf>
    <xf numFmtId="3" fontId="94" fillId="0" borderId="29" xfId="0" applyNumberFormat="1" applyFont="1" applyFill="1" applyBorder="1" applyAlignment="1">
      <alignment horizontal="centerContinuous"/>
    </xf>
    <xf numFmtId="3" fontId="17" fillId="0" borderId="29" xfId="0" applyNumberFormat="1" applyFont="1" applyFill="1" applyBorder="1" applyAlignment="1">
      <alignment/>
    </xf>
    <xf numFmtId="3" fontId="17" fillId="0" borderId="58" xfId="0" applyNumberFormat="1" applyFont="1" applyFill="1" applyBorder="1" applyAlignment="1">
      <alignment/>
    </xf>
    <xf numFmtId="0" fontId="134" fillId="0" borderId="66" xfId="0" applyFont="1" applyBorder="1" applyAlignment="1">
      <alignment horizontal="center" vertical="center"/>
    </xf>
    <xf numFmtId="0" fontId="77" fillId="0" borderId="33" xfId="0" applyFont="1" applyBorder="1" applyAlignment="1">
      <alignment horizontal="center" vertical="center"/>
    </xf>
    <xf numFmtId="0" fontId="96" fillId="0" borderId="33" xfId="0" applyFont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0" fontId="129" fillId="0" borderId="4" xfId="0" applyFont="1" applyBorder="1" applyAlignment="1">
      <alignment horizontal="center" vertical="center"/>
    </xf>
    <xf numFmtId="0" fontId="129" fillId="0" borderId="3" xfId="0" applyFont="1" applyBorder="1" applyAlignment="1">
      <alignment horizontal="center" vertical="center"/>
    </xf>
    <xf numFmtId="0" fontId="129" fillId="0" borderId="88" xfId="0" applyFont="1" applyBorder="1" applyAlignment="1">
      <alignment horizontal="center" vertical="center"/>
    </xf>
    <xf numFmtId="0" fontId="140" fillId="0" borderId="31" xfId="0" applyFont="1" applyFill="1" applyBorder="1" applyAlignment="1">
      <alignment horizontal="center"/>
    </xf>
    <xf numFmtId="0" fontId="140" fillId="0" borderId="8" xfId="0" applyFont="1" applyFill="1" applyBorder="1" applyAlignment="1">
      <alignment horizontal="center"/>
    </xf>
    <xf numFmtId="3" fontId="141" fillId="0" borderId="8" xfId="0" applyNumberFormat="1" applyFont="1" applyFill="1" applyBorder="1" applyAlignment="1">
      <alignment horizontal="center"/>
    </xf>
    <xf numFmtId="3" fontId="142" fillId="0" borderId="8" xfId="0" applyNumberFormat="1" applyFont="1" applyFill="1" applyBorder="1" applyAlignment="1">
      <alignment horizontal="center"/>
    </xf>
    <xf numFmtId="3" fontId="143" fillId="0" borderId="8" xfId="0" applyNumberFormat="1" applyFont="1" applyFill="1" applyBorder="1" applyAlignment="1">
      <alignment horizontal="center"/>
    </xf>
    <xf numFmtId="3" fontId="144" fillId="0" borderId="8" xfId="0" applyNumberFormat="1" applyFont="1" applyFill="1" applyBorder="1" applyAlignment="1">
      <alignment horizontal="center"/>
    </xf>
    <xf numFmtId="3" fontId="145" fillId="0" borderId="8" xfId="0" applyNumberFormat="1" applyFont="1" applyFill="1" applyBorder="1" applyAlignment="1">
      <alignment horizontal="center"/>
    </xf>
    <xf numFmtId="3" fontId="144" fillId="0" borderId="29" xfId="0" applyNumberFormat="1" applyFont="1" applyFill="1" applyBorder="1" applyAlignment="1">
      <alignment horizontal="center"/>
    </xf>
    <xf numFmtId="3" fontId="142" fillId="0" borderId="14" xfId="0" applyNumberFormat="1" applyFont="1" applyFill="1" applyBorder="1" applyAlignment="1">
      <alignment horizontal="center"/>
    </xf>
    <xf numFmtId="0" fontId="144" fillId="0" borderId="32" xfId="0" applyFont="1" applyFill="1" applyBorder="1" applyAlignment="1">
      <alignment horizontal="center"/>
    </xf>
    <xf numFmtId="0" fontId="142" fillId="0" borderId="8" xfId="0" applyFont="1" applyFill="1" applyBorder="1" applyAlignment="1">
      <alignment horizontal="center"/>
    </xf>
    <xf numFmtId="0" fontId="143" fillId="0" borderId="8" xfId="0" applyFont="1" applyFill="1" applyBorder="1" applyAlignment="1">
      <alignment horizontal="center"/>
    </xf>
    <xf numFmtId="0" fontId="145" fillId="0" borderId="8" xfId="0" applyFont="1" applyFill="1" applyBorder="1" applyAlignment="1">
      <alignment horizontal="center"/>
    </xf>
    <xf numFmtId="0" fontId="142" fillId="0" borderId="8" xfId="0" applyFont="1" applyBorder="1" applyAlignment="1">
      <alignment horizontal="center"/>
    </xf>
    <xf numFmtId="0" fontId="142" fillId="0" borderId="31" xfId="0" applyFont="1" applyBorder="1" applyAlignment="1">
      <alignment horizontal="center"/>
    </xf>
    <xf numFmtId="0" fontId="142" fillId="0" borderId="14" xfId="0" applyFont="1" applyFill="1" applyBorder="1" applyAlignment="1">
      <alignment horizontal="center"/>
    </xf>
    <xf numFmtId="3" fontId="146" fillId="0" borderId="8" xfId="0" applyNumberFormat="1" applyFont="1" applyFill="1" applyBorder="1" applyAlignment="1">
      <alignment horizontal="center"/>
    </xf>
    <xf numFmtId="3" fontId="60" fillId="0" borderId="8" xfId="0" applyNumberFormat="1" applyFont="1" applyBorder="1" applyAlignment="1">
      <alignment/>
    </xf>
    <xf numFmtId="3" fontId="0" fillId="0" borderId="89" xfId="0" applyNumberFormat="1" applyBorder="1" applyAlignment="1">
      <alignment/>
    </xf>
    <xf numFmtId="3" fontId="135" fillId="0" borderId="42" xfId="0" applyNumberFormat="1" applyFont="1" applyBorder="1" applyAlignment="1">
      <alignment/>
    </xf>
    <xf numFmtId="170" fontId="136" fillId="0" borderId="42" xfId="0" applyNumberFormat="1" applyFont="1" applyFill="1" applyBorder="1" applyAlignment="1">
      <alignment/>
    </xf>
    <xf numFmtId="170" fontId="137" fillId="0" borderId="42" xfId="0" applyNumberFormat="1" applyFont="1" applyFill="1" applyBorder="1" applyAlignment="1">
      <alignment/>
    </xf>
    <xf numFmtId="3" fontId="11" fillId="26" borderId="50" xfId="0" applyNumberFormat="1" applyFont="1" applyFill="1" applyBorder="1" applyAlignment="1">
      <alignment/>
    </xf>
    <xf numFmtId="3" fontId="110" fillId="38" borderId="8" xfId="0" applyNumberFormat="1" applyFont="1" applyFill="1" applyBorder="1" applyAlignment="1">
      <alignment/>
    </xf>
    <xf numFmtId="3" fontId="37" fillId="0" borderId="31" xfId="0" applyNumberFormat="1" applyFont="1" applyBorder="1" applyAlignment="1">
      <alignment/>
    </xf>
    <xf numFmtId="170" fontId="147" fillId="0" borderId="8" xfId="0" applyNumberFormat="1" applyFont="1" applyBorder="1" applyAlignment="1">
      <alignment/>
    </xf>
    <xf numFmtId="3" fontId="37" fillId="0" borderId="8" xfId="0" applyNumberFormat="1" applyFont="1" applyBorder="1" applyAlignment="1">
      <alignment horizontal="center"/>
    </xf>
    <xf numFmtId="3" fontId="60" fillId="0" borderId="8" xfId="0" applyNumberFormat="1" applyFont="1" applyBorder="1" applyAlignment="1">
      <alignment horizontal="center"/>
    </xf>
    <xf numFmtId="0" fontId="149" fillId="0" borderId="0" xfId="0" applyFont="1" applyAlignment="1">
      <alignment/>
    </xf>
    <xf numFmtId="3" fontId="37" fillId="0" borderId="39" xfId="0" applyNumberFormat="1" applyFont="1" applyBorder="1" applyAlignment="1">
      <alignment/>
    </xf>
    <xf numFmtId="3" fontId="60" fillId="0" borderId="42" xfId="0" applyNumberFormat="1" applyFont="1" applyBorder="1" applyAlignment="1">
      <alignment/>
    </xf>
    <xf numFmtId="3" fontId="6" fillId="0" borderId="47" xfId="0" applyNumberFormat="1" applyFont="1" applyBorder="1" applyAlignment="1">
      <alignment horizontal="right"/>
    </xf>
    <xf numFmtId="0" fontId="150" fillId="0" borderId="41" xfId="0" applyFont="1" applyBorder="1" applyAlignment="1">
      <alignment horizontal="center" vertical="center" wrapText="1" shrinkToFit="1"/>
    </xf>
    <xf numFmtId="3" fontId="151" fillId="0" borderId="89" xfId="0" applyNumberFormat="1" applyFont="1" applyFill="1" applyBorder="1" applyAlignment="1">
      <alignment/>
    </xf>
    <xf numFmtId="3" fontId="152" fillId="0" borderId="42" xfId="0" applyNumberFormat="1" applyFont="1" applyBorder="1" applyAlignment="1">
      <alignment/>
    </xf>
    <xf numFmtId="3" fontId="151" fillId="0" borderId="42" xfId="0" applyNumberFormat="1" applyFont="1" applyFill="1" applyBorder="1" applyAlignment="1">
      <alignment/>
    </xf>
    <xf numFmtId="3" fontId="151" fillId="0" borderId="42" xfId="0" applyNumberFormat="1" applyFont="1" applyBorder="1" applyAlignment="1">
      <alignment/>
    </xf>
    <xf numFmtId="3" fontId="151" fillId="26" borderId="42" xfId="0" applyNumberFormat="1" applyFont="1" applyFill="1" applyBorder="1" applyAlignment="1">
      <alignment/>
    </xf>
    <xf numFmtId="3" fontId="151" fillId="26" borderId="50" xfId="0" applyNumberFormat="1" applyFont="1" applyFill="1" applyBorder="1" applyAlignment="1">
      <alignment/>
    </xf>
    <xf numFmtId="3" fontId="153" fillId="26" borderId="42" xfId="0" applyNumberFormat="1" applyFont="1" applyFill="1" applyBorder="1" applyAlignment="1">
      <alignment/>
    </xf>
    <xf numFmtId="0" fontId="6" fillId="0" borderId="63" xfId="0" applyFont="1" applyBorder="1" applyAlignment="1">
      <alignment/>
    </xf>
    <xf numFmtId="0" fontId="6" fillId="0" borderId="43" xfId="0" applyFont="1" applyBorder="1" applyAlignment="1">
      <alignment/>
    </xf>
    <xf numFmtId="0" fontId="148" fillId="0" borderId="43" xfId="0" applyFont="1" applyBorder="1" applyAlignment="1">
      <alignment/>
    </xf>
    <xf numFmtId="0" fontId="4" fillId="0" borderId="43" xfId="0" applyFont="1" applyBorder="1" applyAlignment="1">
      <alignment horizontal="left"/>
    </xf>
    <xf numFmtId="0" fontId="46" fillId="0" borderId="0" xfId="0" applyFont="1" applyAlignment="1">
      <alignment/>
    </xf>
    <xf numFmtId="3" fontId="60" fillId="0" borderId="8" xfId="0" applyNumberFormat="1" applyFont="1" applyBorder="1" applyAlignment="1">
      <alignment/>
    </xf>
    <xf numFmtId="3" fontId="22" fillId="0" borderId="8" xfId="0" applyNumberFormat="1" applyFont="1" applyFill="1" applyBorder="1" applyAlignment="1">
      <alignment/>
    </xf>
    <xf numFmtId="170" fontId="12" fillId="0" borderId="8" xfId="0" applyNumberFormat="1" applyFont="1" applyFill="1" applyBorder="1" applyAlignment="1">
      <alignment/>
    </xf>
    <xf numFmtId="170" fontId="12" fillId="0" borderId="42" xfId="0" applyNumberFormat="1" applyFont="1" applyFill="1" applyBorder="1" applyAlignment="1">
      <alignment/>
    </xf>
    <xf numFmtId="170" fontId="12" fillId="26" borderId="8" xfId="0" applyNumberFormat="1" applyFont="1" applyFill="1" applyBorder="1" applyAlignment="1">
      <alignment/>
    </xf>
    <xf numFmtId="170" fontId="12" fillId="26" borderId="42" xfId="0" applyNumberFormat="1" applyFont="1" applyFill="1" applyBorder="1" applyAlignment="1">
      <alignment/>
    </xf>
    <xf numFmtId="170" fontId="21" fillId="0" borderId="8" xfId="0" applyNumberFormat="1" applyFont="1" applyFill="1" applyBorder="1" applyAlignment="1">
      <alignment/>
    </xf>
    <xf numFmtId="170" fontId="21" fillId="0" borderId="42" xfId="0" applyNumberFormat="1" applyFont="1" applyFill="1" applyBorder="1" applyAlignment="1">
      <alignment/>
    </xf>
    <xf numFmtId="3" fontId="147" fillId="0" borderId="42" xfId="0" applyNumberFormat="1" applyFont="1" applyBorder="1" applyAlignment="1">
      <alignment/>
    </xf>
    <xf numFmtId="3" fontId="132" fillId="0" borderId="0" xfId="485" applyNumberFormat="1" applyFont="1">
      <alignment/>
      <protection/>
    </xf>
    <xf numFmtId="3" fontId="26" fillId="0" borderId="90" xfId="485" applyNumberFormat="1" applyFont="1" applyFill="1" applyBorder="1" applyAlignment="1">
      <alignment horizontal="centerContinuous"/>
      <protection/>
    </xf>
    <xf numFmtId="3" fontId="281" fillId="0" borderId="0" xfId="485" applyNumberFormat="1" applyFont="1" applyAlignment="1">
      <alignment horizontal="center"/>
      <protection/>
    </xf>
    <xf numFmtId="3" fontId="282" fillId="0" borderId="0" xfId="485" applyNumberFormat="1" applyFont="1" applyAlignment="1">
      <alignment horizontal="center"/>
      <protection/>
    </xf>
    <xf numFmtId="3" fontId="26" fillId="0" borderId="65" xfId="485" applyNumberFormat="1" applyFont="1" applyFill="1" applyBorder="1" applyAlignment="1">
      <alignment horizontal="centerContinuous"/>
      <protection/>
    </xf>
    <xf numFmtId="3" fontId="283" fillId="0" borderId="91" xfId="485" applyNumberFormat="1" applyFont="1" applyBorder="1" applyAlignment="1">
      <alignment horizontal="centerContinuous"/>
      <protection/>
    </xf>
    <xf numFmtId="3" fontId="121" fillId="0" borderId="4" xfId="485" applyNumberFormat="1" applyFont="1" applyBorder="1" applyAlignment="1">
      <alignment horizontal="centerContinuous"/>
      <protection/>
    </xf>
    <xf numFmtId="3" fontId="284" fillId="0" borderId="3" xfId="485" applyNumberFormat="1" applyFont="1" applyBorder="1">
      <alignment/>
      <protection/>
    </xf>
    <xf numFmtId="3" fontId="284" fillId="0" borderId="88" xfId="485" applyNumberFormat="1" applyFont="1" applyFill="1" applyBorder="1">
      <alignment/>
      <protection/>
    </xf>
    <xf numFmtId="3" fontId="285" fillId="0" borderId="0" xfId="485" applyNumberFormat="1" applyFont="1">
      <alignment/>
      <protection/>
    </xf>
    <xf numFmtId="3" fontId="286" fillId="0" borderId="0" xfId="485" applyNumberFormat="1" applyFont="1">
      <alignment/>
      <protection/>
    </xf>
    <xf numFmtId="3" fontId="283" fillId="0" borderId="92" xfId="485" applyNumberFormat="1" applyFont="1" applyBorder="1" applyAlignment="1">
      <alignment horizontal="centerContinuous"/>
      <protection/>
    </xf>
    <xf numFmtId="3" fontId="121" fillId="0" borderId="37" xfId="485" applyNumberFormat="1" applyFont="1" applyBorder="1" applyAlignment="1">
      <alignment horizontal="left"/>
      <protection/>
    </xf>
    <xf numFmtId="3" fontId="140" fillId="0" borderId="14" xfId="485" applyNumberFormat="1" applyFont="1" applyBorder="1" applyAlignment="1">
      <alignment horizontal="right"/>
      <protection/>
    </xf>
    <xf numFmtId="3" fontId="140" fillId="0" borderId="45" xfId="485" applyNumberFormat="1" applyFont="1" applyBorder="1" applyAlignment="1">
      <alignment horizontal="right"/>
      <protection/>
    </xf>
    <xf numFmtId="3" fontId="6" fillId="0" borderId="93" xfId="485" applyNumberFormat="1" applyFont="1" applyBorder="1" applyAlignment="1">
      <alignment horizontal="centerContinuous"/>
      <protection/>
    </xf>
    <xf numFmtId="3" fontId="285" fillId="0" borderId="74" xfId="485" applyNumberFormat="1" applyFont="1" applyBorder="1">
      <alignment/>
      <protection/>
    </xf>
    <xf numFmtId="3" fontId="284" fillId="0" borderId="22" xfId="485" applyNumberFormat="1" applyFont="1" applyBorder="1">
      <alignment/>
      <protection/>
    </xf>
    <xf numFmtId="170" fontId="142" fillId="0" borderId="29" xfId="485" applyNumberFormat="1" applyFont="1" applyBorder="1">
      <alignment/>
      <protection/>
    </xf>
    <xf numFmtId="3" fontId="142" fillId="0" borderId="29" xfId="485" applyNumberFormat="1" applyFont="1" applyBorder="1">
      <alignment/>
      <protection/>
    </xf>
    <xf numFmtId="3" fontId="144" fillId="0" borderId="89" xfId="485" applyNumberFormat="1" applyFont="1" applyFill="1" applyBorder="1">
      <alignment/>
      <protection/>
    </xf>
    <xf numFmtId="3" fontId="285" fillId="0" borderId="43" xfId="485" applyNumberFormat="1" applyFont="1" applyBorder="1">
      <alignment/>
      <protection/>
    </xf>
    <xf numFmtId="3" fontId="144" fillId="0" borderId="42" xfId="485" applyNumberFormat="1" applyFont="1" applyFill="1" applyBorder="1">
      <alignment/>
      <protection/>
    </xf>
    <xf numFmtId="3" fontId="6" fillId="0" borderId="93" xfId="485" applyNumberFormat="1" applyFont="1" applyFill="1" applyBorder="1" applyAlignment="1">
      <alignment horizontal="centerContinuous"/>
      <protection/>
    </xf>
    <xf numFmtId="3" fontId="285" fillId="0" borderId="43" xfId="485" applyNumberFormat="1" applyFont="1" applyFill="1" applyBorder="1">
      <alignment/>
      <protection/>
    </xf>
    <xf numFmtId="3" fontId="142" fillId="0" borderId="8" xfId="485" applyNumberFormat="1" applyFont="1" applyBorder="1">
      <alignment/>
      <protection/>
    </xf>
    <xf numFmtId="3" fontId="285" fillId="0" borderId="0" xfId="485" applyNumberFormat="1" applyFont="1" applyFill="1">
      <alignment/>
      <protection/>
    </xf>
    <xf numFmtId="3" fontId="142" fillId="0" borderId="77" xfId="485" applyNumberFormat="1" applyFont="1" applyBorder="1">
      <alignment/>
      <protection/>
    </xf>
    <xf numFmtId="3" fontId="285" fillId="0" borderId="80" xfId="485" applyNumberFormat="1" applyFont="1" applyFill="1" applyBorder="1">
      <alignment/>
      <protection/>
    </xf>
    <xf numFmtId="170" fontId="142" fillId="0" borderId="8" xfId="485" applyNumberFormat="1" applyFont="1" applyBorder="1">
      <alignment/>
      <protection/>
    </xf>
    <xf numFmtId="170" fontId="142" fillId="0" borderId="42" xfId="485" applyNumberFormat="1" applyFont="1" applyFill="1" applyBorder="1">
      <alignment/>
      <protection/>
    </xf>
    <xf numFmtId="3" fontId="142" fillId="0" borderId="57" xfId="485" applyNumberFormat="1" applyFont="1" applyBorder="1">
      <alignment/>
      <protection/>
    </xf>
    <xf numFmtId="170" fontId="142" fillId="0" borderId="76" xfId="485" applyNumberFormat="1" applyFont="1" applyFill="1" applyBorder="1">
      <alignment/>
      <protection/>
    </xf>
    <xf numFmtId="3" fontId="285" fillId="0" borderId="75" xfId="485" applyNumberFormat="1" applyFont="1" applyBorder="1">
      <alignment/>
      <protection/>
    </xf>
    <xf numFmtId="170" fontId="142" fillId="0" borderId="14" xfId="485" applyNumberFormat="1" applyFont="1" applyBorder="1">
      <alignment/>
      <protection/>
    </xf>
    <xf numFmtId="3" fontId="144" fillId="0" borderId="45" xfId="485" applyNumberFormat="1" applyFont="1" applyFill="1" applyBorder="1">
      <alignment/>
      <protection/>
    </xf>
    <xf numFmtId="3" fontId="283" fillId="0" borderId="93" xfId="485" applyNumberFormat="1" applyFont="1" applyBorder="1" applyAlignment="1">
      <alignment horizontal="centerContinuous"/>
      <protection/>
    </xf>
    <xf numFmtId="3" fontId="121" fillId="0" borderId="4" xfId="485" applyNumberFormat="1" applyFont="1" applyBorder="1" applyAlignment="1">
      <alignment horizontal="left"/>
      <protection/>
    </xf>
    <xf numFmtId="3" fontId="140" fillId="0" borderId="3" xfId="485" applyNumberFormat="1" applyFont="1" applyBorder="1">
      <alignment/>
      <protection/>
    </xf>
    <xf numFmtId="0" fontId="7" fillId="0" borderId="0" xfId="485">
      <alignment/>
      <protection/>
    </xf>
    <xf numFmtId="3" fontId="283" fillId="0" borderId="44" xfId="485" applyNumberFormat="1" applyFont="1" applyBorder="1" applyAlignment="1">
      <alignment horizontal="centerContinuous"/>
      <protection/>
    </xf>
    <xf numFmtId="3" fontId="144" fillId="0" borderId="3" xfId="485" applyNumberFormat="1" applyFont="1" applyBorder="1">
      <alignment/>
      <protection/>
    </xf>
    <xf numFmtId="3" fontId="142" fillId="0" borderId="3" xfId="485" applyNumberFormat="1" applyFont="1" applyBorder="1">
      <alignment/>
      <protection/>
    </xf>
    <xf numFmtId="3" fontId="142" fillId="0" borderId="26" xfId="485" applyNumberFormat="1" applyFont="1" applyBorder="1">
      <alignment/>
      <protection/>
    </xf>
    <xf numFmtId="3" fontId="142" fillId="0" borderId="88" xfId="485" applyNumberFormat="1" applyFont="1" applyFill="1" applyBorder="1">
      <alignment/>
      <protection/>
    </xf>
    <xf numFmtId="3" fontId="132" fillId="0" borderId="51" xfId="485" applyNumberFormat="1" applyFont="1" applyBorder="1">
      <alignment/>
      <protection/>
    </xf>
    <xf numFmtId="3" fontId="140" fillId="0" borderId="26" xfId="485" applyNumberFormat="1" applyFont="1" applyBorder="1">
      <alignment/>
      <protection/>
    </xf>
    <xf numFmtId="3" fontId="140" fillId="0" borderId="88" xfId="485" applyNumberFormat="1" applyFont="1" applyBorder="1">
      <alignment/>
      <protection/>
    </xf>
    <xf numFmtId="3" fontId="132" fillId="0" borderId="94" xfId="485" applyNumberFormat="1" applyFont="1" applyBorder="1">
      <alignment/>
      <protection/>
    </xf>
    <xf numFmtId="3" fontId="285" fillId="0" borderId="74" xfId="485" applyNumberFormat="1" applyFont="1" applyFill="1" applyBorder="1">
      <alignment/>
      <protection/>
    </xf>
    <xf numFmtId="3" fontId="284" fillId="0" borderId="0" xfId="485" applyNumberFormat="1" applyFont="1" applyFill="1">
      <alignment/>
      <protection/>
    </xf>
    <xf numFmtId="3" fontId="74" fillId="0" borderId="93" xfId="485" applyNumberFormat="1" applyFont="1" applyBorder="1" applyAlignment="1">
      <alignment horizontal="centerContinuous"/>
      <protection/>
    </xf>
    <xf numFmtId="3" fontId="288" fillId="0" borderId="68" xfId="485" applyNumberFormat="1" applyFont="1" applyBorder="1">
      <alignment/>
      <protection/>
    </xf>
    <xf numFmtId="3" fontId="145" fillId="0" borderId="29" xfId="485" applyNumberFormat="1" applyFont="1" applyBorder="1">
      <alignment/>
      <protection/>
    </xf>
    <xf numFmtId="3" fontId="289" fillId="0" borderId="42" xfId="485" applyNumberFormat="1" applyFont="1" applyFill="1" applyBorder="1">
      <alignment/>
      <protection/>
    </xf>
    <xf numFmtId="3" fontId="288" fillId="0" borderId="0" xfId="485" applyNumberFormat="1" applyFont="1">
      <alignment/>
      <protection/>
    </xf>
    <xf numFmtId="3" fontId="145" fillId="0" borderId="15" xfId="485" applyNumberFormat="1" applyFont="1" applyBorder="1">
      <alignment/>
      <protection/>
    </xf>
    <xf numFmtId="3" fontId="285" fillId="0" borderId="68" xfId="485" applyNumberFormat="1" applyFont="1" applyBorder="1">
      <alignment/>
      <protection/>
    </xf>
    <xf numFmtId="3" fontId="142" fillId="0" borderId="15" xfId="485" applyNumberFormat="1" applyFont="1" applyBorder="1">
      <alignment/>
      <protection/>
    </xf>
    <xf numFmtId="3" fontId="284" fillId="0" borderId="0" xfId="485" applyNumberFormat="1" applyFont="1">
      <alignment/>
      <protection/>
    </xf>
    <xf numFmtId="3" fontId="285" fillId="0" borderId="80" xfId="485" applyNumberFormat="1" applyFont="1" applyBorder="1">
      <alignment/>
      <protection/>
    </xf>
    <xf numFmtId="3" fontId="144" fillId="0" borderId="76" xfId="485" applyNumberFormat="1" applyFont="1" applyFill="1" applyBorder="1">
      <alignment/>
      <protection/>
    </xf>
    <xf numFmtId="3" fontId="140" fillId="0" borderId="3" xfId="485" applyNumberFormat="1" applyFont="1" applyFill="1" applyBorder="1">
      <alignment/>
      <protection/>
    </xf>
    <xf numFmtId="3" fontId="140" fillId="0" borderId="88" xfId="485" applyNumberFormat="1" applyFont="1" applyBorder="1" applyAlignment="1">
      <alignment horizontal="right"/>
      <protection/>
    </xf>
    <xf numFmtId="3" fontId="144" fillId="0" borderId="22" xfId="485" applyNumberFormat="1" applyFont="1" applyBorder="1">
      <alignment/>
      <protection/>
    </xf>
    <xf numFmtId="3" fontId="144" fillId="0" borderId="89" xfId="485" applyNumberFormat="1" applyFont="1" applyBorder="1">
      <alignment/>
      <protection/>
    </xf>
    <xf numFmtId="3" fontId="144" fillId="0" borderId="8" xfId="485" applyNumberFormat="1" applyFont="1" applyBorder="1">
      <alignment/>
      <protection/>
    </xf>
    <xf numFmtId="3" fontId="144" fillId="0" borderId="42" xfId="485" applyNumberFormat="1" applyFont="1" applyBorder="1">
      <alignment/>
      <protection/>
    </xf>
    <xf numFmtId="3" fontId="6" fillId="0" borderId="34" xfId="485" applyNumberFormat="1" applyFont="1" applyBorder="1" applyAlignment="1">
      <alignment horizontal="centerContinuous"/>
      <protection/>
    </xf>
    <xf numFmtId="3" fontId="132" fillId="0" borderId="72" xfId="485" applyNumberFormat="1" applyFont="1" applyBorder="1">
      <alignment/>
      <protection/>
    </xf>
    <xf numFmtId="3" fontId="142" fillId="0" borderId="49" xfId="485" applyNumberFormat="1" applyFont="1" applyBorder="1">
      <alignment/>
      <protection/>
    </xf>
    <xf numFmtId="3" fontId="142" fillId="0" borderId="95" xfId="485" applyNumberFormat="1" applyFont="1" applyBorder="1">
      <alignment/>
      <protection/>
    </xf>
    <xf numFmtId="3" fontId="142" fillId="0" borderId="50" xfId="485" applyNumberFormat="1" applyFont="1" applyFill="1" applyBorder="1">
      <alignment/>
      <protection/>
    </xf>
    <xf numFmtId="3" fontId="290" fillId="0" borderId="0" xfId="485" applyNumberFormat="1" applyFont="1" applyAlignment="1">
      <alignment horizontal="left"/>
      <protection/>
    </xf>
    <xf numFmtId="3" fontId="291" fillId="0" borderId="0" xfId="485" applyNumberFormat="1" applyFont="1" applyBorder="1" applyAlignment="1">
      <alignment horizontal="left"/>
      <protection/>
    </xf>
    <xf numFmtId="3" fontId="290" fillId="0" borderId="0" xfId="485" applyNumberFormat="1" applyFont="1" applyBorder="1" applyAlignment="1">
      <alignment horizontal="left"/>
      <protection/>
    </xf>
    <xf numFmtId="3" fontId="290" fillId="0" borderId="0" xfId="485" applyNumberFormat="1" applyFont="1" applyFill="1" applyAlignment="1">
      <alignment horizontal="left"/>
      <protection/>
    </xf>
    <xf numFmtId="3" fontId="35" fillId="0" borderId="0" xfId="485" applyNumberFormat="1" applyFont="1" applyAlignment="1">
      <alignment horizontal="left"/>
      <protection/>
    </xf>
    <xf numFmtId="3" fontId="292" fillId="0" borderId="0" xfId="485" applyNumberFormat="1" applyFont="1" applyFill="1" applyAlignment="1">
      <alignment horizontal="right"/>
      <protection/>
    </xf>
    <xf numFmtId="3" fontId="288" fillId="0" borderId="0" xfId="485" applyNumberFormat="1" applyFont="1" applyFill="1" applyAlignment="1">
      <alignment horizontal="right"/>
      <protection/>
    </xf>
    <xf numFmtId="3" fontId="284" fillId="0" borderId="0" xfId="485" applyNumberFormat="1" applyFont="1" applyFill="1" applyAlignment="1">
      <alignment horizontal="right"/>
      <protection/>
    </xf>
    <xf numFmtId="3" fontId="288" fillId="0" borderId="0" xfId="485" applyNumberFormat="1" applyFont="1" applyAlignment="1">
      <alignment horizontal="right"/>
      <protection/>
    </xf>
    <xf numFmtId="3" fontId="132" fillId="0" borderId="0" xfId="485" applyNumberFormat="1" applyFont="1" applyFill="1">
      <alignment/>
      <protection/>
    </xf>
    <xf numFmtId="3" fontId="290" fillId="0" borderId="0" xfId="486" applyNumberFormat="1" applyFont="1" applyAlignment="1">
      <alignment horizontal="left"/>
      <protection/>
    </xf>
    <xf numFmtId="3" fontId="291" fillId="0" borderId="0" xfId="486" applyNumberFormat="1" applyFont="1" applyBorder="1" applyAlignment="1">
      <alignment horizontal="left"/>
      <protection/>
    </xf>
    <xf numFmtId="3" fontId="290" fillId="0" borderId="0" xfId="486" applyNumberFormat="1" applyFont="1" applyFill="1" applyAlignment="1">
      <alignment horizontal="left"/>
      <protection/>
    </xf>
    <xf numFmtId="3" fontId="132" fillId="0" borderId="0" xfId="486" applyNumberFormat="1" applyFont="1">
      <alignment/>
      <protection/>
    </xf>
    <xf numFmtId="3" fontId="26" fillId="0" borderId="90" xfId="486" applyNumberFormat="1" applyFont="1" applyFill="1" applyBorder="1" applyAlignment="1">
      <alignment horizontal="centerContinuous"/>
      <protection/>
    </xf>
    <xf numFmtId="3" fontId="26" fillId="0" borderId="65" xfId="486" applyNumberFormat="1" applyFont="1" applyFill="1" applyBorder="1" applyAlignment="1">
      <alignment horizontal="centerContinuous"/>
      <protection/>
    </xf>
    <xf numFmtId="3" fontId="283" fillId="0" borderId="91" xfId="486" applyNumberFormat="1" applyFont="1" applyBorder="1" applyAlignment="1">
      <alignment horizontal="centerContinuous"/>
      <protection/>
    </xf>
    <xf numFmtId="3" fontId="121" fillId="0" borderId="4" xfId="486" applyNumberFormat="1" applyFont="1" applyBorder="1" applyAlignment="1">
      <alignment horizontal="centerContinuous"/>
      <protection/>
    </xf>
    <xf numFmtId="3" fontId="294" fillId="0" borderId="3" xfId="486" applyNumberFormat="1" applyFont="1" applyBorder="1">
      <alignment/>
      <protection/>
    </xf>
    <xf numFmtId="3" fontId="294" fillId="0" borderId="26" xfId="486" applyNumberFormat="1" applyFont="1" applyFill="1" applyBorder="1">
      <alignment/>
      <protection/>
    </xf>
    <xf numFmtId="3" fontId="294" fillId="0" borderId="88" xfId="486" applyNumberFormat="1" applyFont="1" applyBorder="1">
      <alignment/>
      <protection/>
    </xf>
    <xf numFmtId="3" fontId="283" fillId="0" borderId="92" xfId="486" applyNumberFormat="1" applyFont="1" applyBorder="1" applyAlignment="1">
      <alignment horizontal="centerContinuous"/>
      <protection/>
    </xf>
    <xf numFmtId="3" fontId="121" fillId="0" borderId="37" xfId="486" applyNumberFormat="1" applyFont="1" applyBorder="1" applyAlignment="1">
      <alignment horizontal="left"/>
      <protection/>
    </xf>
    <xf numFmtId="3" fontId="139" fillId="0" borderId="14" xfId="486" applyNumberFormat="1" applyFont="1" applyBorder="1" applyAlignment="1">
      <alignment horizontal="right"/>
      <protection/>
    </xf>
    <xf numFmtId="3" fontId="140" fillId="0" borderId="45" xfId="486" applyNumberFormat="1" applyFont="1" applyBorder="1">
      <alignment/>
      <protection/>
    </xf>
    <xf numFmtId="3" fontId="295" fillId="0" borderId="93" xfId="486" applyNumberFormat="1" applyFont="1" applyBorder="1" applyAlignment="1">
      <alignment horizontal="centerContinuous"/>
      <protection/>
    </xf>
    <xf numFmtId="3" fontId="285" fillId="0" borderId="74" xfId="486" applyNumberFormat="1" applyFont="1" applyBorder="1">
      <alignment/>
      <protection/>
    </xf>
    <xf numFmtId="3" fontId="35" fillId="0" borderId="22" xfId="486" applyNumberFormat="1" applyFont="1" applyBorder="1">
      <alignment/>
      <protection/>
    </xf>
    <xf numFmtId="170" fontId="142" fillId="0" borderId="69" xfId="486" applyNumberFormat="1" applyFont="1" applyFill="1" applyBorder="1">
      <alignment/>
      <protection/>
    </xf>
    <xf numFmtId="3" fontId="35" fillId="0" borderId="69" xfId="486" applyNumberFormat="1" applyFont="1" applyFill="1" applyBorder="1">
      <alignment/>
      <protection/>
    </xf>
    <xf numFmtId="170" fontId="142" fillId="0" borderId="42" xfId="486" applyNumberFormat="1" applyFont="1" applyBorder="1">
      <alignment/>
      <protection/>
    </xf>
    <xf numFmtId="3" fontId="6" fillId="0" borderId="93" xfId="486" applyNumberFormat="1" applyFont="1" applyBorder="1" applyAlignment="1">
      <alignment horizontal="centerContinuous"/>
      <protection/>
    </xf>
    <xf numFmtId="3" fontId="285" fillId="0" borderId="43" xfId="486" applyNumberFormat="1" applyFont="1" applyBorder="1">
      <alignment/>
      <protection/>
    </xf>
    <xf numFmtId="3" fontId="35" fillId="0" borderId="8" xfId="486" applyNumberFormat="1" applyFont="1" applyBorder="1">
      <alignment/>
      <protection/>
    </xf>
    <xf numFmtId="3" fontId="35" fillId="0" borderId="67" xfId="486" applyNumberFormat="1" applyFont="1" applyBorder="1">
      <alignment/>
      <protection/>
    </xf>
    <xf numFmtId="3" fontId="35" fillId="0" borderId="67" xfId="486" applyNumberFormat="1" applyFont="1" applyFill="1" applyBorder="1">
      <alignment/>
      <protection/>
    </xf>
    <xf numFmtId="3" fontId="6" fillId="0" borderId="93" xfId="486" applyNumberFormat="1" applyFont="1" applyFill="1" applyBorder="1" applyAlignment="1">
      <alignment horizontal="centerContinuous"/>
      <protection/>
    </xf>
    <xf numFmtId="3" fontId="285" fillId="0" borderId="43" xfId="486" applyNumberFormat="1" applyFont="1" applyFill="1" applyBorder="1">
      <alignment/>
      <protection/>
    </xf>
    <xf numFmtId="3" fontId="35" fillId="0" borderId="8" xfId="486" applyNumberFormat="1" applyFont="1" applyFill="1" applyBorder="1">
      <alignment/>
      <protection/>
    </xf>
    <xf numFmtId="3" fontId="285" fillId="0" borderId="75" xfId="486" applyNumberFormat="1" applyFont="1" applyFill="1" applyBorder="1">
      <alignment/>
      <protection/>
    </xf>
    <xf numFmtId="3" fontId="35" fillId="0" borderId="57" xfId="486" applyNumberFormat="1" applyFont="1" applyFill="1" applyBorder="1">
      <alignment/>
      <protection/>
    </xf>
    <xf numFmtId="3" fontId="35" fillId="0" borderId="81" xfId="486" applyNumberFormat="1" applyFont="1" applyFill="1" applyBorder="1">
      <alignment/>
      <protection/>
    </xf>
    <xf numFmtId="3" fontId="142" fillId="0" borderId="81" xfId="486" applyNumberFormat="1" applyFont="1" applyFill="1" applyBorder="1">
      <alignment/>
      <protection/>
    </xf>
    <xf numFmtId="3" fontId="283" fillId="0" borderId="93" xfId="486" applyNumberFormat="1" applyFont="1" applyBorder="1" applyAlignment="1">
      <alignment horizontal="centerContinuous"/>
      <protection/>
    </xf>
    <xf numFmtId="3" fontId="121" fillId="0" borderId="4" xfId="486" applyNumberFormat="1" applyFont="1" applyBorder="1" applyAlignment="1">
      <alignment horizontal="left"/>
      <protection/>
    </xf>
    <xf numFmtId="3" fontId="139" fillId="0" borderId="3" xfId="486" applyNumberFormat="1" applyFont="1" applyBorder="1">
      <alignment/>
      <protection/>
    </xf>
    <xf numFmtId="3" fontId="140" fillId="0" borderId="88" xfId="486" applyNumberFormat="1" applyFont="1" applyBorder="1">
      <alignment/>
      <protection/>
    </xf>
    <xf numFmtId="3" fontId="283" fillId="0" borderId="44" xfId="486" applyNumberFormat="1" applyFont="1" applyBorder="1" applyAlignment="1">
      <alignment horizontal="centerContinuous"/>
      <protection/>
    </xf>
    <xf numFmtId="3" fontId="35" fillId="0" borderId="3" xfId="486" applyNumberFormat="1" applyFont="1" applyBorder="1">
      <alignment/>
      <protection/>
    </xf>
    <xf numFmtId="3" fontId="35" fillId="0" borderId="26" xfId="486" applyNumberFormat="1" applyFont="1" applyBorder="1">
      <alignment/>
      <protection/>
    </xf>
    <xf numFmtId="3" fontId="142" fillId="0" borderId="26" xfId="486" applyNumberFormat="1" applyFont="1" applyFill="1" applyBorder="1">
      <alignment/>
      <protection/>
    </xf>
    <xf numFmtId="3" fontId="142" fillId="0" borderId="88" xfId="486" applyNumberFormat="1" applyFont="1" applyBorder="1">
      <alignment/>
      <protection/>
    </xf>
    <xf numFmtId="3" fontId="140" fillId="0" borderId="3" xfId="486" applyNumberFormat="1" applyFont="1" applyBorder="1">
      <alignment/>
      <protection/>
    </xf>
    <xf numFmtId="3" fontId="57" fillId="0" borderId="22" xfId="486" applyNumberFormat="1" applyFont="1" applyBorder="1">
      <alignment/>
      <protection/>
    </xf>
    <xf numFmtId="170" fontId="142" fillId="0" borderId="67" xfId="486" applyNumberFormat="1" applyFont="1" applyFill="1" applyBorder="1">
      <alignment/>
      <protection/>
    </xf>
    <xf numFmtId="3" fontId="142" fillId="0" borderId="69" xfId="486" applyNumberFormat="1" applyFont="1" applyFill="1" applyBorder="1">
      <alignment/>
      <protection/>
    </xf>
    <xf numFmtId="3" fontId="142" fillId="0" borderId="89" xfId="486" applyNumberFormat="1" applyFont="1" applyBorder="1">
      <alignment/>
      <protection/>
    </xf>
    <xf numFmtId="3" fontId="57" fillId="0" borderId="8" xfId="486" applyNumberFormat="1" applyFont="1" applyBorder="1">
      <alignment/>
      <protection/>
    </xf>
    <xf numFmtId="3" fontId="57" fillId="0" borderId="67" xfId="486" applyNumberFormat="1" applyFont="1" applyBorder="1">
      <alignment/>
      <protection/>
    </xf>
    <xf numFmtId="3" fontId="285" fillId="0" borderId="75" xfId="486" applyNumberFormat="1" applyFont="1" applyBorder="1">
      <alignment/>
      <protection/>
    </xf>
    <xf numFmtId="3" fontId="35" fillId="0" borderId="57" xfId="486" applyNumberFormat="1" applyFont="1" applyBorder="1">
      <alignment/>
      <protection/>
    </xf>
    <xf numFmtId="3" fontId="57" fillId="0" borderId="57" xfId="486" applyNumberFormat="1" applyFont="1" applyBorder="1">
      <alignment/>
      <protection/>
    </xf>
    <xf numFmtId="3" fontId="57" fillId="0" borderId="81" xfId="486" applyNumberFormat="1" applyFont="1" applyBorder="1">
      <alignment/>
      <protection/>
    </xf>
    <xf numFmtId="170" fontId="142" fillId="0" borderId="76" xfId="486" applyNumberFormat="1" applyFont="1" applyBorder="1">
      <alignment/>
      <protection/>
    </xf>
    <xf numFmtId="3" fontId="139" fillId="0" borderId="26" xfId="486" applyNumberFormat="1" applyFont="1" applyBorder="1">
      <alignment/>
      <protection/>
    </xf>
    <xf numFmtId="3" fontId="140" fillId="0" borderId="26" xfId="486" applyNumberFormat="1" applyFont="1" applyBorder="1">
      <alignment/>
      <protection/>
    </xf>
    <xf numFmtId="3" fontId="144" fillId="0" borderId="88" xfId="486" applyNumberFormat="1" applyFont="1" applyBorder="1">
      <alignment/>
      <protection/>
    </xf>
    <xf numFmtId="3" fontId="144" fillId="0" borderId="22" xfId="486" applyNumberFormat="1" applyFont="1" applyBorder="1">
      <alignment/>
      <protection/>
    </xf>
    <xf numFmtId="3" fontId="144" fillId="0" borderId="89" xfId="486" applyNumberFormat="1" applyFont="1" applyBorder="1">
      <alignment/>
      <protection/>
    </xf>
    <xf numFmtId="3" fontId="144" fillId="0" borderId="8" xfId="486" applyNumberFormat="1" applyFont="1" applyBorder="1">
      <alignment/>
      <protection/>
    </xf>
    <xf numFmtId="3" fontId="144" fillId="0" borderId="42" xfId="486" applyNumberFormat="1" applyFont="1" applyBorder="1">
      <alignment/>
      <protection/>
    </xf>
    <xf numFmtId="3" fontId="6" fillId="0" borderId="34" xfId="486" applyNumberFormat="1" applyFont="1" applyBorder="1" applyAlignment="1">
      <alignment horizontal="centerContinuous"/>
      <protection/>
    </xf>
    <xf numFmtId="3" fontId="132" fillId="0" borderId="72" xfId="486" applyNumberFormat="1" applyFont="1" applyBorder="1">
      <alignment/>
      <protection/>
    </xf>
    <xf numFmtId="3" fontId="35" fillId="0" borderId="49" xfId="486" applyNumberFormat="1" applyFont="1" applyBorder="1">
      <alignment/>
      <protection/>
    </xf>
    <xf numFmtId="3" fontId="35" fillId="0" borderId="95" xfId="486" applyNumberFormat="1" applyFont="1" applyBorder="1">
      <alignment/>
      <protection/>
    </xf>
    <xf numFmtId="3" fontId="142" fillId="0" borderId="95" xfId="486" applyNumberFormat="1" applyFont="1" applyFill="1" applyBorder="1">
      <alignment/>
      <protection/>
    </xf>
    <xf numFmtId="3" fontId="142" fillId="0" borderId="50" xfId="486" applyNumberFormat="1" applyFont="1" applyBorder="1">
      <alignment/>
      <protection/>
    </xf>
    <xf numFmtId="3" fontId="132" fillId="0" borderId="0" xfId="486" applyNumberFormat="1" applyFont="1" applyFill="1">
      <alignment/>
      <protection/>
    </xf>
    <xf numFmtId="3" fontId="287" fillId="0" borderId="0" xfId="486" applyNumberFormat="1" applyFont="1" applyBorder="1" applyAlignment="1">
      <alignment horizontal="centerContinuous"/>
      <protection/>
    </xf>
    <xf numFmtId="3" fontId="296" fillId="0" borderId="0" xfId="486" applyNumberFormat="1" applyFont="1">
      <alignment/>
      <protection/>
    </xf>
    <xf numFmtId="3" fontId="297" fillId="0" borderId="0" xfId="486" applyNumberFormat="1" applyFont="1" applyAlignment="1">
      <alignment/>
      <protection/>
    </xf>
    <xf numFmtId="3" fontId="284" fillId="0" borderId="0" xfId="486" applyNumberFormat="1" applyFont="1">
      <alignment/>
      <protection/>
    </xf>
    <xf numFmtId="3" fontId="6" fillId="0" borderId="0" xfId="486" applyNumberFormat="1" applyFont="1" applyBorder="1" applyAlignment="1">
      <alignment horizontal="centerContinuous"/>
      <protection/>
    </xf>
    <xf numFmtId="3" fontId="121" fillId="0" borderId="0" xfId="486" applyNumberFormat="1" applyFont="1" applyAlignment="1">
      <alignment horizontal="left"/>
      <protection/>
    </xf>
    <xf numFmtId="3" fontId="142" fillId="0" borderId="0" xfId="486" applyNumberFormat="1" applyFont="1">
      <alignment/>
      <protection/>
    </xf>
    <xf numFmtId="3" fontId="4" fillId="0" borderId="0" xfId="486" applyNumberFormat="1" applyFont="1" applyBorder="1" applyAlignment="1">
      <alignment horizontal="centerContinuous"/>
      <protection/>
    </xf>
    <xf numFmtId="3" fontId="121" fillId="0" borderId="0" xfId="486" applyNumberFormat="1" applyFont="1" applyAlignment="1">
      <alignment/>
      <protection/>
    </xf>
    <xf numFmtId="3" fontId="14" fillId="0" borderId="0" xfId="486" applyNumberFormat="1" applyFont="1">
      <alignment/>
      <protection/>
    </xf>
    <xf numFmtId="3" fontId="121" fillId="0" borderId="0" xfId="486" applyNumberFormat="1" applyFont="1">
      <alignment/>
      <protection/>
    </xf>
    <xf numFmtId="3" fontId="28" fillId="0" borderId="0" xfId="486" applyNumberFormat="1" applyFont="1" applyBorder="1" applyAlignment="1">
      <alignment horizontal="centerContinuous"/>
      <protection/>
    </xf>
    <xf numFmtId="3" fontId="297" fillId="0" borderId="0" xfId="486" applyNumberFormat="1" applyFont="1">
      <alignment/>
      <protection/>
    </xf>
    <xf numFmtId="3" fontId="297" fillId="0" borderId="0" xfId="486" applyNumberFormat="1" applyFont="1" applyAlignment="1">
      <alignment horizontal="center"/>
      <protection/>
    </xf>
    <xf numFmtId="170" fontId="14" fillId="0" borderId="0" xfId="253" applyNumberFormat="1" applyFont="1" applyFill="1" applyAlignment="1">
      <alignment horizontal="center"/>
    </xf>
    <xf numFmtId="3" fontId="71" fillId="0" borderId="0" xfId="486" applyNumberFormat="1" applyFont="1">
      <alignment/>
      <protection/>
    </xf>
    <xf numFmtId="3" fontId="300" fillId="0" borderId="0" xfId="486" applyNumberFormat="1" applyFont="1" applyBorder="1" applyAlignment="1">
      <alignment horizontal="centerContinuous"/>
      <protection/>
    </xf>
    <xf numFmtId="3" fontId="301" fillId="0" borderId="0" xfId="486" applyNumberFormat="1" applyFont="1" applyBorder="1">
      <alignment/>
      <protection/>
    </xf>
    <xf numFmtId="3" fontId="297" fillId="0" borderId="0" xfId="486" applyNumberFormat="1" applyFont="1" applyAlignment="1">
      <alignment horizontal="left"/>
      <protection/>
    </xf>
    <xf numFmtId="0" fontId="7" fillId="0" borderId="0" xfId="486">
      <alignment/>
      <protection/>
    </xf>
    <xf numFmtId="3" fontId="57" fillId="0" borderId="0" xfId="486" applyNumberFormat="1" applyFont="1">
      <alignment/>
      <protection/>
    </xf>
    <xf numFmtId="170" fontId="112" fillId="0" borderId="0" xfId="253" applyNumberFormat="1" applyFont="1" applyBorder="1" applyAlignment="1">
      <alignment/>
    </xf>
    <xf numFmtId="3" fontId="112" fillId="0" borderId="0" xfId="486" applyNumberFormat="1" applyFont="1" applyBorder="1">
      <alignment/>
      <protection/>
    </xf>
    <xf numFmtId="3" fontId="56" fillId="0" borderId="0" xfId="486" applyNumberFormat="1" applyFont="1">
      <alignment/>
      <protection/>
    </xf>
    <xf numFmtId="3" fontId="120" fillId="0" borderId="0" xfId="487" applyNumberFormat="1" applyFont="1" applyBorder="1" applyAlignment="1">
      <alignment horizontal="left" vertical="center"/>
      <protection/>
    </xf>
    <xf numFmtId="3" fontId="120" fillId="0" borderId="0" xfId="487" applyNumberFormat="1" applyFont="1" applyFill="1" applyBorder="1" applyAlignment="1">
      <alignment horizontal="left" vertical="center"/>
      <protection/>
    </xf>
    <xf numFmtId="3" fontId="132" fillId="0" borderId="0" xfId="487" applyNumberFormat="1" applyFont="1">
      <alignment/>
      <protection/>
    </xf>
    <xf numFmtId="3" fontId="280" fillId="0" borderId="0" xfId="487" applyNumberFormat="1" applyFont="1">
      <alignment/>
      <protection/>
    </xf>
    <xf numFmtId="3" fontId="122" fillId="0" borderId="0" xfId="487" applyNumberFormat="1" applyFont="1" applyBorder="1" applyAlignment="1">
      <alignment horizontal="left" vertical="center"/>
      <protection/>
    </xf>
    <xf numFmtId="3" fontId="122" fillId="0" borderId="0" xfId="487" applyNumberFormat="1" applyFont="1" applyFill="1" applyBorder="1" applyAlignment="1">
      <alignment horizontal="left" vertical="center"/>
      <protection/>
    </xf>
    <xf numFmtId="3" fontId="132" fillId="0" borderId="0" xfId="487" applyNumberFormat="1" applyFont="1" applyBorder="1">
      <alignment/>
      <protection/>
    </xf>
    <xf numFmtId="3" fontId="280" fillId="0" borderId="0" xfId="487" applyNumberFormat="1" applyFont="1" applyBorder="1">
      <alignment/>
      <protection/>
    </xf>
    <xf numFmtId="3" fontId="57" fillId="0" borderId="43" xfId="487" applyNumberFormat="1" applyFont="1" applyBorder="1" applyAlignment="1">
      <alignment horizontal="left"/>
      <protection/>
    </xf>
    <xf numFmtId="3" fontId="140" fillId="0" borderId="8" xfId="487" applyNumberFormat="1" applyFont="1" applyBorder="1" applyAlignment="1">
      <alignment horizontal="right"/>
      <protection/>
    </xf>
    <xf numFmtId="3" fontId="140" fillId="0" borderId="8" xfId="487" applyNumberFormat="1" applyFont="1" applyFill="1" applyBorder="1" applyAlignment="1">
      <alignment horizontal="right"/>
      <protection/>
    </xf>
    <xf numFmtId="3" fontId="140" fillId="0" borderId="42" xfId="487" applyNumberFormat="1" applyFont="1" applyBorder="1">
      <alignment/>
      <protection/>
    </xf>
    <xf numFmtId="3" fontId="285" fillId="0" borderId="43" xfId="487" applyNumberFormat="1" applyFont="1" applyBorder="1">
      <alignment/>
      <protection/>
    </xf>
    <xf numFmtId="3" fontId="142" fillId="0" borderId="8" xfId="487" applyNumberFormat="1" applyFont="1" applyBorder="1">
      <alignment/>
      <protection/>
    </xf>
    <xf numFmtId="3" fontId="142" fillId="0" borderId="8" xfId="487" applyNumberFormat="1" applyFont="1" applyFill="1" applyBorder="1">
      <alignment/>
      <protection/>
    </xf>
    <xf numFmtId="170" fontId="142" fillId="0" borderId="42" xfId="487" applyNumberFormat="1" applyFont="1" applyBorder="1">
      <alignment/>
      <protection/>
    </xf>
    <xf numFmtId="3" fontId="303" fillId="0" borderId="0" xfId="487" applyNumberFormat="1" applyFont="1" applyBorder="1">
      <alignment/>
      <protection/>
    </xf>
    <xf numFmtId="3" fontId="142" fillId="0" borderId="42" xfId="487" applyNumberFormat="1" applyFont="1" applyFill="1" applyBorder="1">
      <alignment/>
      <protection/>
    </xf>
    <xf numFmtId="3" fontId="303" fillId="0" borderId="0" xfId="487" applyNumberFormat="1" applyFont="1" applyFill="1" applyBorder="1">
      <alignment/>
      <protection/>
    </xf>
    <xf numFmtId="3" fontId="35" fillId="0" borderId="8" xfId="487" applyNumberFormat="1" applyFont="1" applyBorder="1">
      <alignment/>
      <protection/>
    </xf>
    <xf numFmtId="3" fontId="139" fillId="0" borderId="8" xfId="487" applyNumberFormat="1" applyFont="1" applyBorder="1" applyAlignment="1">
      <alignment horizontal="right"/>
      <protection/>
    </xf>
    <xf numFmtId="3" fontId="139" fillId="0" borderId="42" xfId="487" applyNumberFormat="1" applyFont="1" applyBorder="1">
      <alignment/>
      <protection/>
    </xf>
    <xf numFmtId="3" fontId="280" fillId="0" borderId="51" xfId="487" applyNumberFormat="1" applyFont="1" applyBorder="1">
      <alignment/>
      <protection/>
    </xf>
    <xf numFmtId="3" fontId="280" fillId="0" borderId="94" xfId="487" applyNumberFormat="1" applyFont="1" applyBorder="1">
      <alignment/>
      <protection/>
    </xf>
    <xf numFmtId="3" fontId="285" fillId="0" borderId="43" xfId="487" applyNumberFormat="1" applyFont="1" applyFill="1" applyBorder="1">
      <alignment/>
      <protection/>
    </xf>
    <xf numFmtId="3" fontId="139" fillId="0" borderId="8" xfId="487" applyNumberFormat="1" applyFont="1" applyFill="1" applyBorder="1" applyAlignment="1">
      <alignment horizontal="right"/>
      <protection/>
    </xf>
    <xf numFmtId="3" fontId="287" fillId="0" borderId="0" xfId="487" applyNumberFormat="1" applyFont="1" applyBorder="1">
      <alignment/>
      <protection/>
    </xf>
    <xf numFmtId="3" fontId="132" fillId="0" borderId="72" xfId="487" applyNumberFormat="1" applyFont="1" applyBorder="1">
      <alignment/>
      <protection/>
    </xf>
    <xf numFmtId="3" fontId="35" fillId="0" borderId="49" xfId="487" applyNumberFormat="1" applyFont="1" applyBorder="1">
      <alignment/>
      <protection/>
    </xf>
    <xf numFmtId="3" fontId="35" fillId="0" borderId="49" xfId="487" applyNumberFormat="1" applyFont="1" applyFill="1" applyBorder="1">
      <alignment/>
      <protection/>
    </xf>
    <xf numFmtId="3" fontId="142" fillId="0" borderId="49" xfId="487" applyNumberFormat="1" applyFont="1" applyFill="1" applyBorder="1">
      <alignment/>
      <protection/>
    </xf>
    <xf numFmtId="3" fontId="142" fillId="0" borderId="50" xfId="487" applyNumberFormat="1" applyFont="1" applyBorder="1">
      <alignment/>
      <protection/>
    </xf>
    <xf numFmtId="3" fontId="132" fillId="0" borderId="0" xfId="487" applyNumberFormat="1" applyFont="1" applyFill="1">
      <alignment/>
      <protection/>
    </xf>
    <xf numFmtId="3" fontId="304" fillId="0" borderId="0" xfId="487" applyNumberFormat="1" applyFont="1" applyAlignment="1">
      <alignment horizontal="left"/>
      <protection/>
    </xf>
    <xf numFmtId="3" fontId="287" fillId="0" borderId="0" xfId="487" applyNumberFormat="1" applyFont="1">
      <alignment/>
      <protection/>
    </xf>
    <xf numFmtId="3" fontId="298" fillId="0" borderId="0" xfId="487" applyNumberFormat="1" applyFont="1" applyAlignment="1">
      <alignment horizontal="center"/>
      <protection/>
    </xf>
    <xf numFmtId="3" fontId="305" fillId="0" borderId="0" xfId="487" applyNumberFormat="1" applyFont="1" applyAlignment="1">
      <alignment horizontal="right"/>
      <protection/>
    </xf>
    <xf numFmtId="3" fontId="294" fillId="0" borderId="0" xfId="487" applyNumberFormat="1" applyFont="1" applyAlignment="1">
      <alignment horizontal="center"/>
      <protection/>
    </xf>
    <xf numFmtId="3" fontId="304" fillId="0" borderId="62" xfId="487" applyNumberFormat="1" applyFont="1" applyFill="1" applyBorder="1" applyAlignment="1">
      <alignment horizontal="left"/>
      <protection/>
    </xf>
    <xf numFmtId="3" fontId="304" fillId="0" borderId="48" xfId="487" applyNumberFormat="1" applyFont="1" applyFill="1" applyBorder="1" applyAlignment="1">
      <alignment horizontal="left"/>
      <protection/>
    </xf>
    <xf numFmtId="3" fontId="304" fillId="0" borderId="51" xfId="487" applyNumberFormat="1" applyFont="1" applyFill="1" applyBorder="1" applyAlignment="1">
      <alignment horizontal="left"/>
      <protection/>
    </xf>
    <xf numFmtId="3" fontId="122" fillId="0" borderId="48" xfId="487" applyNumberFormat="1" applyFont="1" applyFill="1" applyBorder="1" applyAlignment="1">
      <alignment horizontal="left" vertical="center"/>
      <protection/>
    </xf>
    <xf numFmtId="3" fontId="293" fillId="0" borderId="67" xfId="487" applyNumberFormat="1" applyFont="1" applyBorder="1" applyAlignment="1">
      <alignment vertical="center"/>
      <protection/>
    </xf>
    <xf numFmtId="3" fontId="293" fillId="0" borderId="51" xfId="487" applyNumberFormat="1" applyFont="1" applyBorder="1" applyAlignment="1">
      <alignment vertical="center"/>
      <protection/>
    </xf>
    <xf numFmtId="3" fontId="293" fillId="0" borderId="48" xfId="487" applyNumberFormat="1" applyFont="1" applyFill="1" applyBorder="1" applyAlignment="1">
      <alignment horizontal="left" vertical="center"/>
      <protection/>
    </xf>
    <xf numFmtId="3" fontId="293" fillId="0" borderId="48" xfId="487" applyNumberFormat="1" applyFont="1" applyBorder="1" applyAlignment="1">
      <alignment vertical="center"/>
      <protection/>
    </xf>
    <xf numFmtId="3" fontId="0" fillId="0" borderId="0" xfId="487" applyNumberFormat="1" applyFont="1" applyFill="1">
      <alignment/>
      <protection/>
    </xf>
    <xf numFmtId="3" fontId="0" fillId="0" borderId="0" xfId="487" applyNumberFormat="1" applyFont="1">
      <alignment/>
      <protection/>
    </xf>
    <xf numFmtId="3" fontId="122" fillId="0" borderId="51" xfId="487" applyNumberFormat="1" applyFont="1" applyFill="1" applyBorder="1" applyAlignment="1">
      <alignment horizontal="left" vertical="center"/>
      <protection/>
    </xf>
    <xf numFmtId="3" fontId="122" fillId="0" borderId="67" xfId="487" applyNumberFormat="1" applyFont="1" applyBorder="1" applyAlignment="1">
      <alignment vertical="center"/>
      <protection/>
    </xf>
    <xf numFmtId="3" fontId="122" fillId="0" borderId="51" xfId="487" applyNumberFormat="1" applyFont="1" applyBorder="1" applyAlignment="1">
      <alignment vertical="center"/>
      <protection/>
    </xf>
    <xf numFmtId="3" fontId="122" fillId="0" borderId="51" xfId="487" applyNumberFormat="1" applyFont="1" applyFill="1" applyBorder="1" applyAlignment="1">
      <alignment vertical="center"/>
      <protection/>
    </xf>
    <xf numFmtId="0" fontId="7" fillId="0" borderId="96" xfId="487" applyFill="1" applyBorder="1" applyAlignment="1">
      <alignment vertical="center" wrapText="1"/>
      <protection/>
    </xf>
    <xf numFmtId="0" fontId="7" fillId="0" borderId="0" xfId="487">
      <alignment/>
      <protection/>
    </xf>
    <xf numFmtId="0" fontId="7" fillId="0" borderId="7" xfId="487" applyFill="1" applyBorder="1" applyAlignment="1">
      <alignment vertical="center" wrapText="1"/>
      <protection/>
    </xf>
    <xf numFmtId="3" fontId="122" fillId="0" borderId="97" xfId="487" applyNumberFormat="1" applyFont="1" applyFill="1" applyBorder="1" applyAlignment="1">
      <alignment horizontal="left" vertical="center"/>
      <protection/>
    </xf>
    <xf numFmtId="0" fontId="111" fillId="0" borderId="0" xfId="0" applyFont="1" applyAlignment="1">
      <alignment horizontal="center"/>
    </xf>
    <xf numFmtId="0" fontId="36" fillId="0" borderId="98" xfId="0" applyFont="1" applyBorder="1" applyAlignment="1">
      <alignment horizontal="center" vertical="center"/>
    </xf>
    <xf numFmtId="0" fontId="36" fillId="0" borderId="99" xfId="0" applyFont="1" applyBorder="1" applyAlignment="1">
      <alignment horizontal="center" vertical="center"/>
    </xf>
    <xf numFmtId="0" fontId="98" fillId="0" borderId="0" xfId="0" applyFont="1" applyAlignment="1">
      <alignment horizontal="center"/>
    </xf>
    <xf numFmtId="0" fontId="36" fillId="0" borderId="100" xfId="0" applyFont="1" applyBorder="1" applyAlignment="1">
      <alignment horizontal="center" vertical="center"/>
    </xf>
    <xf numFmtId="0" fontId="36" fillId="0" borderId="101" xfId="0" applyFont="1" applyBorder="1" applyAlignment="1">
      <alignment horizontal="center" vertical="center"/>
    </xf>
    <xf numFmtId="0" fontId="36" fillId="0" borderId="10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8" fontId="71" fillId="0" borderId="67" xfId="0" applyNumberFormat="1" applyFont="1" applyBorder="1" applyAlignment="1">
      <alignment horizontal="left" vertical="center" wrapText="1" shrinkToFit="1"/>
    </xf>
    <xf numFmtId="38" fontId="71" fillId="0" borderId="71" xfId="0" applyNumberFormat="1" applyFont="1" applyBorder="1" applyAlignment="1">
      <alignment horizontal="left" vertical="center" wrapText="1" shrinkToFit="1"/>
    </xf>
    <xf numFmtId="38" fontId="71" fillId="26" borderId="78" xfId="0" applyNumberFormat="1" applyFont="1" applyFill="1" applyBorder="1" applyAlignment="1">
      <alignment horizontal="left" vertical="center" wrapText="1" shrinkToFit="1"/>
    </xf>
    <xf numFmtId="38" fontId="71" fillId="26" borderId="79" xfId="0" applyNumberFormat="1" applyFont="1" applyFill="1" applyBorder="1" applyAlignment="1">
      <alignment horizontal="left" vertical="center" wrapText="1" shrinkToFit="1"/>
    </xf>
    <xf numFmtId="38" fontId="71" fillId="26" borderId="12" xfId="0" applyNumberFormat="1" applyFont="1" applyFill="1" applyBorder="1" applyAlignment="1">
      <alignment horizontal="left" vertical="center" wrapText="1" shrinkToFit="1"/>
    </xf>
    <xf numFmtId="38" fontId="71" fillId="26" borderId="103" xfId="0" applyNumberFormat="1" applyFont="1" applyFill="1" applyBorder="1" applyAlignment="1">
      <alignment horizontal="left" vertical="center" wrapText="1" shrinkToFit="1"/>
    </xf>
    <xf numFmtId="38" fontId="71" fillId="26" borderId="15" xfId="0" applyNumberFormat="1" applyFont="1" applyFill="1" applyBorder="1" applyAlignment="1">
      <alignment horizontal="left" vertical="center" wrapText="1" shrinkToFit="1"/>
    </xf>
    <xf numFmtId="38" fontId="71" fillId="26" borderId="70" xfId="0" applyNumberFormat="1" applyFont="1" applyFill="1" applyBorder="1" applyAlignment="1">
      <alignment horizontal="left" vertical="center" wrapText="1" shrinkToFit="1"/>
    </xf>
    <xf numFmtId="0" fontId="8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28" fillId="0" borderId="104" xfId="0" applyFont="1" applyBorder="1" applyAlignment="1">
      <alignment horizontal="right"/>
    </xf>
    <xf numFmtId="0" fontId="99" fillId="0" borderId="66" xfId="0" applyFont="1" applyFill="1" applyBorder="1" applyAlignment="1">
      <alignment horizontal="center"/>
    </xf>
    <xf numFmtId="0" fontId="99" fillId="0" borderId="33" xfId="0" applyFont="1" applyFill="1" applyBorder="1" applyAlignment="1">
      <alignment horizontal="center"/>
    </xf>
    <xf numFmtId="0" fontId="61" fillId="0" borderId="35" xfId="0" applyFont="1" applyFill="1" applyBorder="1" applyAlignment="1">
      <alignment/>
    </xf>
    <xf numFmtId="0" fontId="65" fillId="0" borderId="0" xfId="0" applyFont="1" applyAlignment="1">
      <alignment horizontal="left"/>
    </xf>
    <xf numFmtId="0" fontId="11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24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30" fillId="0" borderId="0" xfId="0" applyFont="1" applyBorder="1" applyAlignment="1">
      <alignment horizontal="center"/>
    </xf>
    <xf numFmtId="0" fontId="76" fillId="0" borderId="0" xfId="0" applyFont="1" applyAlignment="1">
      <alignment horizontal="center"/>
    </xf>
    <xf numFmtId="3" fontId="1" fillId="26" borderId="98" xfId="0" applyNumberFormat="1" applyFont="1" applyFill="1" applyBorder="1" applyAlignment="1">
      <alignment horizontal="center"/>
    </xf>
    <xf numFmtId="3" fontId="1" fillId="26" borderId="102" xfId="0" applyNumberFormat="1" applyFont="1" applyFill="1" applyBorder="1" applyAlignment="1">
      <alignment horizontal="center"/>
    </xf>
    <xf numFmtId="0" fontId="88" fillId="0" borderId="0" xfId="0" applyFont="1" applyAlignment="1">
      <alignment horizontal="center"/>
    </xf>
    <xf numFmtId="3" fontId="71" fillId="0" borderId="0" xfId="0" applyNumberFormat="1" applyFont="1" applyAlignment="1">
      <alignment horizontal="right"/>
    </xf>
    <xf numFmtId="0" fontId="101" fillId="0" borderId="0" xfId="0" applyFont="1" applyAlignment="1">
      <alignment horizontal="center"/>
    </xf>
    <xf numFmtId="0" fontId="67" fillId="26" borderId="41" xfId="0" applyFont="1" applyFill="1" applyBorder="1" applyAlignment="1">
      <alignment horizontal="center"/>
    </xf>
    <xf numFmtId="0" fontId="67" fillId="26" borderId="105" xfId="0" applyFont="1" applyFill="1" applyBorder="1" applyAlignment="1">
      <alignment horizontal="center"/>
    </xf>
    <xf numFmtId="3" fontId="120" fillId="0" borderId="104" xfId="485" applyNumberFormat="1" applyFont="1" applyBorder="1" applyAlignment="1">
      <alignment horizontal="left" vertical="center"/>
      <protection/>
    </xf>
    <xf numFmtId="3" fontId="121" fillId="0" borderId="40" xfId="485" applyNumberFormat="1" applyFont="1" applyFill="1" applyBorder="1" applyAlignment="1">
      <alignment horizontal="center" vertical="center" wrapText="1"/>
      <protection/>
    </xf>
    <xf numFmtId="3" fontId="20" fillId="0" borderId="14" xfId="485" applyNumberFormat="1" applyFont="1" applyBorder="1" applyAlignment="1">
      <alignment horizontal="center" vertical="center" wrapText="1"/>
      <protection/>
    </xf>
    <xf numFmtId="3" fontId="121" fillId="0" borderId="106" xfId="485" applyNumberFormat="1" applyFont="1" applyFill="1" applyBorder="1" applyAlignment="1">
      <alignment horizontal="center" vertical="center" wrapText="1"/>
      <protection/>
    </xf>
    <xf numFmtId="3" fontId="20" fillId="0" borderId="45" xfId="485" applyNumberFormat="1" applyFont="1" applyBorder="1" applyAlignment="1">
      <alignment horizontal="center" vertical="center" wrapText="1"/>
      <protection/>
    </xf>
    <xf numFmtId="3" fontId="121" fillId="0" borderId="36" xfId="485" applyNumberFormat="1" applyFont="1" applyFill="1" applyBorder="1" applyAlignment="1">
      <alignment horizontal="center" vertical="center" wrapText="1"/>
      <protection/>
    </xf>
    <xf numFmtId="0" fontId="20" fillId="0" borderId="37" xfId="485" applyFont="1" applyBorder="1" applyAlignment="1">
      <alignment horizontal="center" vertical="center" wrapText="1"/>
      <protection/>
    </xf>
    <xf numFmtId="3" fontId="297" fillId="0" borderId="0" xfId="486" applyNumberFormat="1" applyFont="1" applyAlignment="1">
      <alignment horizontal="right"/>
      <protection/>
    </xf>
    <xf numFmtId="3" fontId="58" fillId="0" borderId="0" xfId="486" applyNumberFormat="1" applyFont="1" applyAlignment="1">
      <alignment horizontal="center"/>
      <protection/>
    </xf>
    <xf numFmtId="3" fontId="58" fillId="0" borderId="0" xfId="486" applyNumberFormat="1" applyFont="1" applyFill="1" applyAlignment="1">
      <alignment horizontal="right"/>
      <protection/>
    </xf>
    <xf numFmtId="3" fontId="121" fillId="0" borderId="0" xfId="486" applyNumberFormat="1" applyFont="1" applyAlignment="1">
      <alignment horizontal="right"/>
      <protection/>
    </xf>
    <xf numFmtId="3" fontId="121" fillId="0" borderId="0" xfId="486" applyNumberFormat="1" applyFont="1" applyAlignment="1">
      <alignment horizontal="center"/>
      <protection/>
    </xf>
    <xf numFmtId="3" fontId="297" fillId="0" borderId="0" xfId="486" applyNumberFormat="1" applyFont="1" applyAlignment="1">
      <alignment horizontal="center"/>
      <protection/>
    </xf>
    <xf numFmtId="3" fontId="293" fillId="0" borderId="106" xfId="486" applyNumberFormat="1" applyFont="1" applyFill="1" applyBorder="1" applyAlignment="1">
      <alignment horizontal="center" vertical="center" wrapText="1"/>
      <protection/>
    </xf>
    <xf numFmtId="0" fontId="20" fillId="0" borderId="45" xfId="486" applyFont="1" applyBorder="1" applyAlignment="1">
      <alignment horizontal="center" vertical="center" wrapText="1"/>
      <protection/>
    </xf>
    <xf numFmtId="3" fontId="298" fillId="0" borderId="0" xfId="486" applyNumberFormat="1" applyFont="1" applyAlignment="1">
      <alignment horizontal="center"/>
      <protection/>
    </xf>
    <xf numFmtId="3" fontId="298" fillId="0" borderId="0" xfId="486" applyNumberFormat="1" applyFont="1" applyFill="1" applyAlignment="1">
      <alignment horizontal="center"/>
      <protection/>
    </xf>
    <xf numFmtId="3" fontId="120" fillId="0" borderId="104" xfId="486" applyNumberFormat="1" applyFont="1" applyBorder="1" applyAlignment="1">
      <alignment horizontal="left" vertical="center"/>
      <protection/>
    </xf>
    <xf numFmtId="3" fontId="293" fillId="0" borderId="36" xfId="486" applyNumberFormat="1" applyFont="1" applyFill="1" applyBorder="1" applyAlignment="1">
      <alignment horizontal="center" vertical="center" wrapText="1"/>
      <protection/>
    </xf>
    <xf numFmtId="0" fontId="20" fillId="0" borderId="37" xfId="486" applyFont="1" applyBorder="1" applyAlignment="1">
      <alignment horizontal="center" vertical="center" wrapText="1"/>
      <protection/>
    </xf>
    <xf numFmtId="3" fontId="293" fillId="0" borderId="40" xfId="486" applyNumberFormat="1" applyFont="1" applyFill="1" applyBorder="1" applyAlignment="1">
      <alignment horizontal="center" vertical="center" wrapText="1"/>
      <protection/>
    </xf>
    <xf numFmtId="0" fontId="20" fillId="0" borderId="14" xfId="486" applyFont="1" applyBorder="1" applyAlignment="1">
      <alignment horizontal="center" vertical="center" wrapText="1"/>
      <protection/>
    </xf>
    <xf numFmtId="3" fontId="35" fillId="0" borderId="40" xfId="486" applyNumberFormat="1" applyFont="1" applyFill="1" applyBorder="1" applyAlignment="1">
      <alignment horizontal="center" vertical="center" wrapText="1"/>
      <protection/>
    </xf>
    <xf numFmtId="0" fontId="7" fillId="0" borderId="14" xfId="486" applyFont="1" applyBorder="1" applyAlignment="1">
      <alignment horizontal="center" vertical="center" wrapText="1"/>
      <protection/>
    </xf>
    <xf numFmtId="3" fontId="293" fillId="0" borderId="0" xfId="486" applyNumberFormat="1" applyFont="1" applyAlignment="1">
      <alignment horizontal="right"/>
      <protection/>
    </xf>
    <xf numFmtId="3" fontId="302" fillId="0" borderId="0" xfId="486" applyNumberFormat="1" applyFont="1" applyBorder="1" applyAlignment="1">
      <alignment horizontal="center"/>
      <protection/>
    </xf>
    <xf numFmtId="3" fontId="296" fillId="0" borderId="0" xfId="486" applyNumberFormat="1" applyFont="1" applyBorder="1" applyAlignment="1">
      <alignment horizontal="left" vertical="center"/>
      <protection/>
    </xf>
    <xf numFmtId="3" fontId="0" fillId="0" borderId="0" xfId="487" applyNumberFormat="1" applyFont="1" applyFill="1" applyAlignment="1">
      <alignment horizontal="center"/>
      <protection/>
    </xf>
    <xf numFmtId="3" fontId="294" fillId="0" borderId="0" xfId="487" applyNumberFormat="1" applyFont="1" applyAlignment="1">
      <alignment horizontal="center"/>
      <protection/>
    </xf>
    <xf numFmtId="3" fontId="122" fillId="0" borderId="0" xfId="487" applyNumberFormat="1" applyFont="1" applyBorder="1" applyAlignment="1">
      <alignment horizontal="center"/>
      <protection/>
    </xf>
    <xf numFmtId="3" fontId="285" fillId="0" borderId="0" xfId="487" applyNumberFormat="1" applyFont="1" applyFill="1" applyAlignment="1">
      <alignment horizontal="right"/>
      <protection/>
    </xf>
    <xf numFmtId="3" fontId="285" fillId="0" borderId="0" xfId="487" applyNumberFormat="1" applyFont="1" applyAlignment="1">
      <alignment horizontal="right"/>
      <protection/>
    </xf>
    <xf numFmtId="3" fontId="305" fillId="0" borderId="0" xfId="487" applyNumberFormat="1" applyFont="1" applyAlignment="1">
      <alignment horizontal="right"/>
      <protection/>
    </xf>
    <xf numFmtId="3" fontId="35" fillId="0" borderId="40" xfId="487" applyNumberFormat="1" applyFont="1" applyFill="1" applyBorder="1" applyAlignment="1">
      <alignment horizontal="center" vertical="center" wrapText="1"/>
      <protection/>
    </xf>
    <xf numFmtId="0" fontId="7" fillId="0" borderId="14" xfId="487" applyFont="1" applyBorder="1" applyAlignment="1">
      <alignment horizontal="center" vertical="center" wrapText="1"/>
      <protection/>
    </xf>
    <xf numFmtId="3" fontId="293" fillId="0" borderId="36" xfId="487" applyNumberFormat="1" applyFont="1" applyFill="1" applyBorder="1" applyAlignment="1">
      <alignment horizontal="center" vertical="center" wrapText="1"/>
      <protection/>
    </xf>
    <xf numFmtId="0" fontId="20" fillId="0" borderId="37" xfId="487" applyFont="1" applyBorder="1" applyAlignment="1">
      <alignment horizontal="center" vertical="center" wrapText="1"/>
      <protection/>
    </xf>
    <xf numFmtId="0" fontId="7" fillId="0" borderId="14" xfId="487" applyFont="1" applyFill="1" applyBorder="1" applyAlignment="1">
      <alignment horizontal="center" vertical="center" wrapText="1"/>
      <protection/>
    </xf>
    <xf numFmtId="3" fontId="298" fillId="0" borderId="0" xfId="487" applyNumberFormat="1" applyFont="1" applyFill="1" applyAlignment="1">
      <alignment horizontal="center"/>
      <protection/>
    </xf>
    <xf numFmtId="3" fontId="132" fillId="0" borderId="0" xfId="487" applyNumberFormat="1" applyFont="1" applyFill="1" applyAlignment="1">
      <alignment horizontal="center"/>
      <protection/>
    </xf>
    <xf numFmtId="3" fontId="35" fillId="0" borderId="106" xfId="487" applyNumberFormat="1" applyFont="1" applyFill="1" applyBorder="1" applyAlignment="1">
      <alignment horizontal="center" vertical="center" wrapText="1"/>
      <protection/>
    </xf>
    <xf numFmtId="0" fontId="7" fillId="0" borderId="45" xfId="487" applyFont="1" applyBorder="1" applyAlignment="1">
      <alignment horizontal="center" vertical="center" wrapText="1"/>
      <protection/>
    </xf>
    <xf numFmtId="3" fontId="294" fillId="0" borderId="0" xfId="487" applyNumberFormat="1" applyFont="1" applyFill="1" applyAlignment="1">
      <alignment horizontal="center"/>
      <protection/>
    </xf>
    <xf numFmtId="3" fontId="142" fillId="0" borderId="40" xfId="487" applyNumberFormat="1" applyFont="1" applyFill="1" applyBorder="1" applyAlignment="1">
      <alignment horizontal="center" vertical="center" wrapText="1"/>
      <protection/>
    </xf>
    <xf numFmtId="0" fontId="81" fillId="0" borderId="14" xfId="487" applyFont="1" applyBorder="1" applyAlignment="1">
      <alignment horizontal="center" vertical="center" wrapText="1"/>
      <protection/>
    </xf>
    <xf numFmtId="3" fontId="122" fillId="0" borderId="107" xfId="487" applyNumberFormat="1" applyFont="1" applyBorder="1" applyAlignment="1">
      <alignment horizontal="center" vertical="center" wrapText="1"/>
      <protection/>
    </xf>
    <xf numFmtId="3" fontId="122" fillId="0" borderId="108" xfId="487" applyNumberFormat="1" applyFont="1" applyBorder="1" applyAlignment="1">
      <alignment horizontal="center" vertical="center" wrapText="1"/>
      <protection/>
    </xf>
    <xf numFmtId="0" fontId="7" fillId="0" borderId="109" xfId="487" applyBorder="1" applyAlignment="1">
      <alignment horizontal="center" vertical="center" wrapText="1"/>
      <protection/>
    </xf>
    <xf numFmtId="0" fontId="7" fillId="0" borderId="59" xfId="487" applyBorder="1" applyAlignment="1">
      <alignment horizontal="center" vertical="center" wrapText="1"/>
      <protection/>
    </xf>
    <xf numFmtId="3" fontId="304" fillId="0" borderId="0" xfId="487" applyNumberFormat="1" applyFont="1" applyAlignment="1">
      <alignment horizontal="left"/>
      <protection/>
    </xf>
    <xf numFmtId="3" fontId="122" fillId="0" borderId="107" xfId="487" applyNumberFormat="1" applyFont="1" applyBorder="1" applyAlignment="1">
      <alignment horizontal="center" wrapText="1"/>
      <protection/>
    </xf>
    <xf numFmtId="3" fontId="122" fillId="0" borderId="10" xfId="487" applyNumberFormat="1" applyFont="1" applyBorder="1" applyAlignment="1">
      <alignment horizontal="center" wrapText="1"/>
      <protection/>
    </xf>
    <xf numFmtId="3" fontId="122" fillId="0" borderId="108" xfId="487" applyNumberFormat="1" applyFont="1" applyBorder="1" applyAlignment="1">
      <alignment horizontal="center" wrapText="1"/>
      <protection/>
    </xf>
    <xf numFmtId="3" fontId="122" fillId="0" borderId="109" xfId="487" applyNumberFormat="1" applyFont="1" applyBorder="1" applyAlignment="1">
      <alignment horizontal="center" wrapText="1"/>
      <protection/>
    </xf>
    <xf numFmtId="3" fontId="122" fillId="0" borderId="5" xfId="487" applyNumberFormat="1" applyFont="1" applyBorder="1" applyAlignment="1">
      <alignment horizontal="center" wrapText="1"/>
      <protection/>
    </xf>
    <xf numFmtId="3" fontId="122" fillId="0" borderId="59" xfId="487" applyNumberFormat="1" applyFont="1" applyBorder="1" applyAlignment="1">
      <alignment horizontal="center" wrapText="1"/>
      <protection/>
    </xf>
    <xf numFmtId="3" fontId="285" fillId="0" borderId="29" xfId="487" applyNumberFormat="1" applyFont="1" applyBorder="1" applyAlignment="1">
      <alignment horizontal="right"/>
      <protection/>
    </xf>
    <xf numFmtId="3" fontId="285" fillId="0" borderId="8" xfId="487" applyNumberFormat="1" applyFont="1" applyBorder="1" applyAlignment="1">
      <alignment horizontal="right"/>
      <protection/>
    </xf>
    <xf numFmtId="3" fontId="132" fillId="0" borderId="8" xfId="487" applyNumberFormat="1" applyFont="1" applyBorder="1" applyAlignment="1">
      <alignment horizontal="center"/>
      <protection/>
    </xf>
    <xf numFmtId="3" fontId="122" fillId="0" borderId="8" xfId="487" applyNumberFormat="1" applyFont="1" applyBorder="1" applyAlignment="1">
      <alignment horizontal="center"/>
      <protection/>
    </xf>
    <xf numFmtId="3" fontId="294" fillId="0" borderId="8" xfId="487" applyNumberFormat="1" applyFont="1" applyBorder="1" applyAlignment="1">
      <alignment horizontal="center"/>
      <protection/>
    </xf>
    <xf numFmtId="3" fontId="304" fillId="0" borderId="8" xfId="487" applyNumberFormat="1" applyFont="1" applyBorder="1" applyAlignment="1">
      <alignment horizontal="right"/>
      <protection/>
    </xf>
    <xf numFmtId="3" fontId="294" fillId="0" borderId="67" xfId="487" applyNumberFormat="1" applyFont="1" applyBorder="1" applyAlignment="1">
      <alignment horizontal="center"/>
      <protection/>
    </xf>
    <xf numFmtId="3" fontId="294" fillId="0" borderId="48" xfId="487" applyNumberFormat="1" applyFont="1" applyBorder="1" applyAlignment="1">
      <alignment horizontal="center"/>
      <protection/>
    </xf>
    <xf numFmtId="3" fontId="132" fillId="0" borderId="67" xfId="487" applyNumberFormat="1" applyFont="1" applyBorder="1" applyAlignment="1">
      <alignment horizontal="center"/>
      <protection/>
    </xf>
    <xf numFmtId="3" fontId="132" fillId="0" borderId="48" xfId="487" applyNumberFormat="1" applyFont="1" applyBorder="1" applyAlignment="1">
      <alignment horizontal="center"/>
      <protection/>
    </xf>
    <xf numFmtId="3" fontId="0" fillId="0" borderId="8" xfId="487" applyNumberFormat="1" applyFont="1" applyBorder="1" applyAlignment="1">
      <alignment horizontal="center"/>
      <protection/>
    </xf>
    <xf numFmtId="3" fontId="285" fillId="0" borderId="67" xfId="487" applyNumberFormat="1" applyFont="1" applyFill="1" applyBorder="1" applyAlignment="1">
      <alignment horizontal="right"/>
      <protection/>
    </xf>
    <xf numFmtId="3" fontId="285" fillId="0" borderId="48" xfId="487" applyNumberFormat="1" applyFont="1" applyFill="1" applyBorder="1" applyAlignment="1">
      <alignment horizontal="right"/>
      <protection/>
    </xf>
    <xf numFmtId="3" fontId="285" fillId="0" borderId="8" xfId="487" applyNumberFormat="1" applyFont="1" applyBorder="1" applyAlignment="1">
      <alignment horizontal="center"/>
      <protection/>
    </xf>
    <xf numFmtId="3" fontId="287" fillId="0" borderId="8" xfId="487" applyNumberFormat="1" applyFont="1" applyBorder="1" applyAlignment="1">
      <alignment horizontal="center"/>
      <protection/>
    </xf>
    <xf numFmtId="3" fontId="304" fillId="0" borderId="15" xfId="487" applyNumberFormat="1" applyFont="1" applyBorder="1" applyAlignment="1">
      <alignment horizontal="left"/>
      <protection/>
    </xf>
    <xf numFmtId="3" fontId="304" fillId="0" borderId="7" xfId="487" applyNumberFormat="1" applyFont="1" applyBorder="1" applyAlignment="1">
      <alignment horizontal="left"/>
      <protection/>
    </xf>
    <xf numFmtId="3" fontId="304" fillId="0" borderId="62" xfId="487" applyNumberFormat="1" applyFont="1" applyBorder="1" applyAlignment="1">
      <alignment horizontal="left"/>
      <protection/>
    </xf>
    <xf numFmtId="3" fontId="304" fillId="0" borderId="67" xfId="487" applyNumberFormat="1" applyFont="1" applyBorder="1" applyAlignment="1">
      <alignment horizontal="left"/>
      <protection/>
    </xf>
    <xf numFmtId="3" fontId="304" fillId="0" borderId="51" xfId="487" applyNumberFormat="1" applyFont="1" applyBorder="1" applyAlignment="1">
      <alignment horizontal="left"/>
      <protection/>
    </xf>
    <xf numFmtId="3" fontId="304" fillId="0" borderId="48" xfId="487" applyNumberFormat="1" applyFont="1" applyBorder="1" applyAlignment="1">
      <alignment horizontal="left"/>
      <protection/>
    </xf>
    <xf numFmtId="3" fontId="122" fillId="0" borderId="67" xfId="487" applyNumberFormat="1" applyFont="1" applyBorder="1" applyAlignment="1">
      <alignment horizontal="left" vertical="center"/>
      <protection/>
    </xf>
    <xf numFmtId="3" fontId="122" fillId="0" borderId="51" xfId="487" applyNumberFormat="1" applyFont="1" applyBorder="1" applyAlignment="1">
      <alignment horizontal="left" vertical="center"/>
      <protection/>
    </xf>
    <xf numFmtId="3" fontId="122" fillId="0" borderId="48" xfId="487" applyNumberFormat="1" applyFont="1" applyBorder="1" applyAlignment="1">
      <alignment horizontal="left" vertical="center"/>
      <protection/>
    </xf>
    <xf numFmtId="3" fontId="285" fillId="0" borderId="8" xfId="487" applyNumberFormat="1" applyFont="1" applyFill="1" applyBorder="1" applyAlignment="1">
      <alignment horizontal="right"/>
      <protection/>
    </xf>
    <xf numFmtId="3" fontId="122" fillId="0" borderId="81" xfId="487" applyNumberFormat="1" applyFont="1" applyBorder="1" applyAlignment="1">
      <alignment horizontal="left" vertical="center"/>
      <protection/>
    </xf>
    <xf numFmtId="3" fontId="122" fillId="0" borderId="97" xfId="487" applyNumberFormat="1" applyFont="1" applyBorder="1" applyAlignment="1">
      <alignment horizontal="left" vertical="center"/>
      <protection/>
    </xf>
    <xf numFmtId="3" fontId="122" fillId="0" borderId="110" xfId="487" applyNumberFormat="1" applyFont="1" applyBorder="1" applyAlignment="1">
      <alignment horizontal="left" vertical="center"/>
      <protection/>
    </xf>
    <xf numFmtId="3" fontId="122" fillId="0" borderId="78" xfId="487" applyNumberFormat="1" applyFont="1" applyBorder="1" applyAlignment="1">
      <alignment vertical="center" wrapText="1"/>
      <protection/>
    </xf>
    <xf numFmtId="0" fontId="7" fillId="0" borderId="96" xfId="487" applyBorder="1" applyAlignment="1">
      <alignment vertical="center" wrapText="1"/>
      <protection/>
    </xf>
    <xf numFmtId="0" fontId="7" fillId="0" borderId="15" xfId="487" applyBorder="1" applyAlignment="1">
      <alignment vertical="center" wrapText="1"/>
      <protection/>
    </xf>
    <xf numFmtId="0" fontId="7" fillId="0" borderId="7" xfId="487" applyBorder="1" applyAlignment="1">
      <alignment vertical="center" wrapText="1"/>
      <protection/>
    </xf>
    <xf numFmtId="3" fontId="285" fillId="0" borderId="57" xfId="487" applyNumberFormat="1" applyFont="1" applyFill="1" applyBorder="1" applyAlignment="1">
      <alignment horizontal="right"/>
      <protection/>
    </xf>
    <xf numFmtId="3" fontId="285" fillId="0" borderId="81" xfId="487" applyNumberFormat="1" applyFont="1" applyFill="1" applyBorder="1" applyAlignment="1">
      <alignment horizontal="right"/>
      <protection/>
    </xf>
    <xf numFmtId="3" fontId="285" fillId="0" borderId="110" xfId="487" applyNumberFormat="1" applyFont="1" applyFill="1" applyBorder="1" applyAlignment="1">
      <alignment horizontal="right"/>
      <protection/>
    </xf>
  </cellXfs>
  <cellStyles count="684">
    <cellStyle name="Normal" xfId="0"/>
    <cellStyle name="RowLevel_0" xfId="1"/>
    <cellStyle name="RowLevel_2" xfId="5"/>
    <cellStyle name="_x0001_" xfId="15"/>
    <cellStyle name="          &#13;&#10;shell=progman.exe&#13;&#10;m" xfId="16"/>
    <cellStyle name="%" xfId="17"/>
    <cellStyle name="." xfId="18"/>
    <cellStyle name="??" xfId="19"/>
    <cellStyle name="?? [0.00]_ Att. 1- Cover" xfId="20"/>
    <cellStyle name="?? [0]" xfId="21"/>
    <cellStyle name="?_x001D_??%U©÷u&amp;H©÷9_x0008_? s&#10;_x0007__x0001__x0001_" xfId="22"/>
    <cellStyle name="???? [0.00]_List-dwg" xfId="23"/>
    <cellStyle name="????_List-dwg" xfId="24"/>
    <cellStyle name="???[0]_?? DI" xfId="25"/>
    <cellStyle name="???_?? DI" xfId="26"/>
    <cellStyle name="??[0]_BRE" xfId="27"/>
    <cellStyle name="??_ Att. 1- Cover" xfId="28"/>
    <cellStyle name="??A? [0]_ÿÿÿÿÿÿ_1_¢¬???¢â? " xfId="29"/>
    <cellStyle name="??A?_ÿÿÿÿÿÿ_1_¢¬???¢â? " xfId="30"/>
    <cellStyle name="?¡±¢¥?_?¨ù??¢´¢¥_¢¬???¢â? " xfId="31"/>
    <cellStyle name="?10" xfId="32"/>
    <cellStyle name="?13" xfId="33"/>
    <cellStyle name="?ðÇ%U?&amp;H?_x0008_?s&#10;_x0007__x0001__x0001_" xfId="34"/>
    <cellStyle name="_?_BOOKSHIP" xfId="35"/>
    <cellStyle name="__ [0.00]_PRODUCT DETAIL Q1" xfId="36"/>
    <cellStyle name="__ [0]_1202" xfId="37"/>
    <cellStyle name="__ [0]_1202_Result Red Store Jun" xfId="38"/>
    <cellStyle name="__ [0]_Book1" xfId="39"/>
    <cellStyle name="___(____)______" xfId="40"/>
    <cellStyle name="___[0]_Book1" xfId="41"/>
    <cellStyle name="____ [0.00]_PRODUCT DETAIL Q1" xfId="42"/>
    <cellStyle name="_____PRODUCT DETAIL Q1" xfId="43"/>
    <cellStyle name="____95" xfId="44"/>
    <cellStyle name="____Book1" xfId="45"/>
    <cellStyle name="___1202" xfId="46"/>
    <cellStyle name="___1202_Result Red Store Jun" xfId="47"/>
    <cellStyle name="___1202_Result Red Store Jun_1" xfId="48"/>
    <cellStyle name="___Book1" xfId="49"/>
    <cellStyle name="___Book1_Result Red Store Jun" xfId="50"/>
    <cellStyle name="___kc-elec system check list" xfId="51"/>
    <cellStyle name="___PRODUCT DETAIL Q1" xfId="52"/>
    <cellStyle name="_bang CDKT (Cuong)" xfId="53"/>
    <cellStyle name="_bang CDKT (Cuong)_2. BCKT2007_TH_02" xfId="54"/>
    <cellStyle name="_bang CDKT (Cuong)_Phancong_TNHHBinhTay" xfId="55"/>
    <cellStyle name="_bang CDKT (Cuong)_Phancong_TNHHBinhTay 2" xfId="56"/>
    <cellStyle name="_bang CDKT (Cuong)_Tong hop QD15 v3.0B" xfId="57"/>
    <cellStyle name="_bang CDKT (Cuong)_Tong hop QD15 v3.0B 2" xfId="58"/>
    <cellStyle name="_Bao cao kiem toan 2006 - Cong ty XM VLXD DN" xfId="59"/>
    <cellStyle name="_Bao cao kiem toan 2006 - Cong ty XM VLXD DN 2" xfId="60"/>
    <cellStyle name="_Bao cao kiem toan 2006 - Cong ty XM VLXD DN_thuyet minh vayhud 3" xfId="61"/>
    <cellStyle name="_Bao cao kiem toan 2006 - Cong ty XM VLXD DN_thuyet minh vayhud 3 2" xfId="62"/>
    <cellStyle name="_BCKT DOANH NGHIEP KHAC - Anh Bien" xfId="63"/>
    <cellStyle name="_BCTC_DTS" xfId="64"/>
    <cellStyle name="_Book1" xfId="65"/>
    <cellStyle name="_Book1 2" xfId="66"/>
    <cellStyle name="_Book1_2. BCKT2007_TH_02" xfId="67"/>
    <cellStyle name="_Book1_2. BCKT2007_TH_02 2" xfId="68"/>
    <cellStyle name="_Book1_Cong ty CP Dau tu va Xay dung (HUD3) 09 thang dau nam 2007" xfId="69"/>
    <cellStyle name="_Book1_GLV 7.CQ_2009" xfId="70"/>
    <cellStyle name="_Book1_Phancong_TNHHBinhTay" xfId="71"/>
    <cellStyle name="_Book1_Tong hop QD15 v3.0B" xfId="72"/>
    <cellStyle name="_Book1_thuyet minh vayhud 3" xfId="73"/>
    <cellStyle name="_Book1_WP_Trang an_Hoi" xfId="74"/>
    <cellStyle name="_Book1_WP_Trang an_Hoi_GLV 7.CQ_2009" xfId="75"/>
    <cellStyle name="_Book1_WP_Trang an_Hoi_GLV VP DM HP" xfId="76"/>
    <cellStyle name="_BTDC-new" xfId="77"/>
    <cellStyle name="_KT (2)" xfId="78"/>
    <cellStyle name="_KT (2)_1" xfId="79"/>
    <cellStyle name="_KT (2)_2" xfId="80"/>
    <cellStyle name="_KT (2)_2_TG-TH" xfId="81"/>
    <cellStyle name="_KT (2)_3" xfId="82"/>
    <cellStyle name="_KT (2)_3_TG-TH" xfId="83"/>
    <cellStyle name="_KT (2)_4" xfId="84"/>
    <cellStyle name="_KT (2)_4_TG-TH" xfId="85"/>
    <cellStyle name="_KT (2)_5" xfId="86"/>
    <cellStyle name="_KT (2)_TG-TH" xfId="87"/>
    <cellStyle name="_KT_TG" xfId="88"/>
    <cellStyle name="_KT_TG_1" xfId="89"/>
    <cellStyle name="_KT_TG_2" xfId="90"/>
    <cellStyle name="_KT_TG_3" xfId="91"/>
    <cellStyle name="_KT_TG_4" xfId="92"/>
    <cellStyle name="_NDIA04-2000" xfId="93"/>
    <cellStyle name="_TG-TH" xfId="94"/>
    <cellStyle name="_TG-TH_1" xfId="95"/>
    <cellStyle name="_TG-TH_2" xfId="96"/>
    <cellStyle name="_TG-TH_3" xfId="97"/>
    <cellStyle name="_TG-TH_4" xfId="98"/>
    <cellStyle name="_Tong hơp TK" xfId="99"/>
    <cellStyle name="_Tong hơp TK_BCKT Qhanh nam 2010 v1" xfId="100"/>
    <cellStyle name="_WP-CL" xfId="101"/>
    <cellStyle name="_ÿÿÿÿÿ" xfId="102"/>
    <cellStyle name="_ÿÿÿÿÿ 2" xfId="103"/>
    <cellStyle name="_ÿÿÿÿÿ_2. BCKT2007_TH_02" xfId="104"/>
    <cellStyle name="_ÿÿÿÿÿ_2. BCKT2007_TH_02 2" xfId="105"/>
    <cellStyle name="_ÿÿÿÿÿ_Cong ty CP Dau tu va Xay dung (HUD3) 09 thang dau nam 2007" xfId="106"/>
    <cellStyle name="_ÿÿÿÿÿ_GLV 7.CQ_2009" xfId="107"/>
    <cellStyle name="_ÿÿÿÿÿ_Phancong_TNHHBinhTay" xfId="108"/>
    <cellStyle name="_ÿÿÿÿÿ_Tong hop QD15 v3.0B" xfId="109"/>
    <cellStyle name="_ÿÿÿÿÿ_thuyet minh vayhud 3" xfId="110"/>
    <cellStyle name="_ÿÿÿÿÿ_WP_Trang an_Hoi" xfId="111"/>
    <cellStyle name="_ÿÿÿÿÿ_WP_Trang an_Hoi_GLV 7.CQ_2009" xfId="112"/>
    <cellStyle name="_ÿÿÿÿÿ_WP_Trang an_Hoi_GLV VP DM HP" xfId="113"/>
    <cellStyle name="’Ê‰Ý [0.00]_††††† " xfId="114"/>
    <cellStyle name="’Ê‰Ý_††††† " xfId="115"/>
    <cellStyle name="¤@¯ë_01" xfId="116"/>
    <cellStyle name="•W?_Format" xfId="117"/>
    <cellStyle name="•W€_Format" xfId="118"/>
    <cellStyle name="•W_’·Šú‰p•¶" xfId="119"/>
    <cellStyle name="ÊÝ [0.00]_LOCAL PARTS PRICE" xfId="120"/>
    <cellStyle name="ÊÝ_LOCAL PARTS PRICE" xfId="121"/>
    <cellStyle name="W_LOCAL PARTS PRICE" xfId="122"/>
    <cellStyle name="0" xfId="123"/>
    <cellStyle name="1" xfId="124"/>
    <cellStyle name="1_Cau thuy dien Ban La (Cu Anh)" xfId="125"/>
    <cellStyle name="1_Cau thuy dien Ban La (Cu Anh)_GLV 7.CQ_2009" xfId="126"/>
    <cellStyle name="1_Du toan 558 (Km17+508.12 - Km 22)" xfId="127"/>
    <cellStyle name="1_Du toan 558 (Km17+508.12 - Km 22)_GLV 7.CQ_2009" xfId="128"/>
    <cellStyle name="1_ÿÿÿÿÿ" xfId="129"/>
    <cellStyle name="15" xfId="130"/>
    <cellStyle name="¹éºÐÀ²_±âÅ¸" xfId="131"/>
    <cellStyle name="2" xfId="132"/>
    <cellStyle name="2_Cau thuy dien Ban La (Cu Anh)" xfId="133"/>
    <cellStyle name="2_Cau thuy dien Ban La (Cu Anh)_GLV 7.CQ_2009" xfId="134"/>
    <cellStyle name="2_Du toan 558 (Km17+508.12 - Km 22)" xfId="135"/>
    <cellStyle name="2_Du toan 558 (Km17+508.12 - Km 22)_GLV 7.CQ_2009" xfId="136"/>
    <cellStyle name="2_ÿÿÿÿÿ" xfId="137"/>
    <cellStyle name="20" xfId="138"/>
    <cellStyle name="20 2" xfId="139"/>
    <cellStyle name="20% - Accent1" xfId="140"/>
    <cellStyle name="20% - Accent1 2" xfId="141"/>
    <cellStyle name="20% - Accent2" xfId="142"/>
    <cellStyle name="20% - Accent2 2" xfId="143"/>
    <cellStyle name="20% - Accent3" xfId="144"/>
    <cellStyle name="20% - Accent3 2" xfId="145"/>
    <cellStyle name="20% - Accent4" xfId="146"/>
    <cellStyle name="20% - Accent4 2" xfId="147"/>
    <cellStyle name="20% - Accent5" xfId="148"/>
    <cellStyle name="20% - Accent5 2" xfId="149"/>
    <cellStyle name="20% - Accent6" xfId="150"/>
    <cellStyle name="20% - Accent6 2" xfId="151"/>
    <cellStyle name="22/01/03" xfId="152"/>
    <cellStyle name="3" xfId="153"/>
    <cellStyle name="3_Cau thuy dien Ban La (Cu Anh)" xfId="154"/>
    <cellStyle name="3_Cau thuy dien Ban La (Cu Anh)_GLV 7.CQ_2009" xfId="155"/>
    <cellStyle name="3_Du toan 558 (Km17+508.12 - Km 22)" xfId="156"/>
    <cellStyle name="3_Du toan 558 (Km17+508.12 - Km 22)_GLV 7.CQ_2009" xfId="157"/>
    <cellStyle name="3_ÿÿÿÿÿ" xfId="158"/>
    <cellStyle name="³f¹ô[0]_ÿÿÿÿÿÿ" xfId="159"/>
    <cellStyle name="³f¹ô_ÿÿÿÿÿÿ" xfId="160"/>
    <cellStyle name="4" xfId="161"/>
    <cellStyle name="4_Cau thuy dien Ban La (Cu Anh)" xfId="162"/>
    <cellStyle name="4_Cau thuy dien Ban La (Cu Anh)_GLV 7.CQ_2009" xfId="163"/>
    <cellStyle name="4_Du toan 558 (Km17+508.12 - Km 22)" xfId="164"/>
    <cellStyle name="4_Du toan 558 (Km17+508.12 - Km 22)_GLV 7.CQ_2009" xfId="165"/>
    <cellStyle name="4_ÿÿÿÿÿ" xfId="166"/>
    <cellStyle name="40% - Accent1" xfId="167"/>
    <cellStyle name="40% - Accent1 2" xfId="168"/>
    <cellStyle name="40% - Accent2" xfId="169"/>
    <cellStyle name="40% - Accent2 2" xfId="170"/>
    <cellStyle name="40% - Accent3" xfId="171"/>
    <cellStyle name="40% - Accent3 2" xfId="172"/>
    <cellStyle name="40% - Accent4" xfId="173"/>
    <cellStyle name="40% - Accent4 2" xfId="174"/>
    <cellStyle name="40% - Accent5" xfId="175"/>
    <cellStyle name="40% - Accent5 2" xfId="176"/>
    <cellStyle name="40% - Accent6" xfId="177"/>
    <cellStyle name="40% - Accent6 2" xfId="178"/>
    <cellStyle name="52" xfId="179"/>
    <cellStyle name="6" xfId="180"/>
    <cellStyle name="6_Bao cao toan Cty xi mang nam 09 " xfId="181"/>
    <cellStyle name="6_BCKT  Thong NHat 06 thang" xfId="182"/>
    <cellStyle name="6_BCKT Qhanh nam 2010 v1" xfId="183"/>
    <cellStyle name="60% - Accent1" xfId="184"/>
    <cellStyle name="60% - Accent1 2" xfId="185"/>
    <cellStyle name="60% - Accent2" xfId="186"/>
    <cellStyle name="60% - Accent2 2" xfId="187"/>
    <cellStyle name="60% - Accent3" xfId="188"/>
    <cellStyle name="60% - Accent3 2" xfId="189"/>
    <cellStyle name="60% - Accent4" xfId="190"/>
    <cellStyle name="60% - Accent4 2" xfId="191"/>
    <cellStyle name="60% - Accent5" xfId="192"/>
    <cellStyle name="60% - Accent5 2" xfId="193"/>
    <cellStyle name="60% - Accent6" xfId="194"/>
    <cellStyle name="60% - Accent6 2" xfId="195"/>
    <cellStyle name="Accent1" xfId="196"/>
    <cellStyle name="Accent1 2" xfId="197"/>
    <cellStyle name="Accent2" xfId="198"/>
    <cellStyle name="Accent2 2" xfId="199"/>
    <cellStyle name="Accent3" xfId="200"/>
    <cellStyle name="Accent3 2" xfId="201"/>
    <cellStyle name="Accent4" xfId="202"/>
    <cellStyle name="Accent4 2" xfId="203"/>
    <cellStyle name="Accent5" xfId="204"/>
    <cellStyle name="Accent5 2" xfId="205"/>
    <cellStyle name="Accent6" xfId="206"/>
    <cellStyle name="Accent6 2" xfId="207"/>
    <cellStyle name="active" xfId="208"/>
    <cellStyle name="ÅëÈ­ [0]_¿ì¹°Åë" xfId="209"/>
    <cellStyle name="AeE­ [0]_INQUIRY ¿?¾÷AßAø " xfId="210"/>
    <cellStyle name="ÅëÈ­ [0]_laroux" xfId="211"/>
    <cellStyle name="ÅëÈ­_¿ì¹°Åë" xfId="212"/>
    <cellStyle name="AeE­_INQUIRY ¿?¾÷AßAø " xfId="213"/>
    <cellStyle name="ÅëÈ­_laroux" xfId="214"/>
    <cellStyle name="args.style" xfId="215"/>
    <cellStyle name="ÄÞ¸¶ [0]_¿ì¹°Åë" xfId="216"/>
    <cellStyle name="AÞ¸¶ [0]_INQUIRY ¿?¾÷AßAø " xfId="217"/>
    <cellStyle name="ÄÞ¸¶ [0]_laroux" xfId="218"/>
    <cellStyle name="ÄÞ¸¶_¿ì¹°Åë" xfId="219"/>
    <cellStyle name="AÞ¸¶_INQUIRY ¿?¾÷AßAø " xfId="220"/>
    <cellStyle name="ÄÞ¸¶_L601CPT" xfId="221"/>
    <cellStyle name="AutoFormat Options" xfId="222"/>
    <cellStyle name="b" xfId="223"/>
    <cellStyle name="Bad" xfId="224"/>
    <cellStyle name="Bad 2" xfId="225"/>
    <cellStyle name="BDAD" xfId="226"/>
    <cellStyle name="blank" xfId="227"/>
    <cellStyle name="Body" xfId="228"/>
    <cellStyle name="C?AØ_¿?¾÷CoE² " xfId="229"/>
    <cellStyle name="Ç¥ÁØ_#2(M17)_1" xfId="230"/>
    <cellStyle name="C￥AØ_¿μ¾÷CoE² " xfId="231"/>
    <cellStyle name="Ç¥ÁØ_°èÈ¹" xfId="232"/>
    <cellStyle name="C￥AØ_Sheet1_¿μ¾÷CoE² " xfId="233"/>
    <cellStyle name="Calc Currency (0)" xfId="234"/>
    <cellStyle name="Calc Currency (0) 2" xfId="235"/>
    <cellStyle name="Calc Currency (0)_PPLN nam2013-sau kiem toan" xfId="236"/>
    <cellStyle name="Calc Currency (2)" xfId="237"/>
    <cellStyle name="Calc Percent (0)" xfId="238"/>
    <cellStyle name="Calc Percent (1)" xfId="239"/>
    <cellStyle name="Calc Percent (2)" xfId="240"/>
    <cellStyle name="Calc Units (0)" xfId="241"/>
    <cellStyle name="Calc Units (1)" xfId="242"/>
    <cellStyle name="Calc Units (2)" xfId="243"/>
    <cellStyle name="Calculation" xfId="244"/>
    <cellStyle name="Calculation 2" xfId="245"/>
    <cellStyle name="category" xfId="246"/>
    <cellStyle name="C℀" xfId="247"/>
    <cellStyle name="CC1" xfId="248"/>
    <cellStyle name="CC2" xfId="249"/>
    <cellStyle name="Centered Heading" xfId="250"/>
    <cellStyle name="CenterHead" xfId="251"/>
    <cellStyle name="Column_Title" xfId="252"/>
    <cellStyle name="Comma" xfId="253"/>
    <cellStyle name="Comma  - Style1" xfId="254"/>
    <cellStyle name="Comma  - Style2" xfId="255"/>
    <cellStyle name="Comma  - Style3" xfId="256"/>
    <cellStyle name="Comma  - Style4" xfId="257"/>
    <cellStyle name="Comma  - Style5" xfId="258"/>
    <cellStyle name="Comma  - Style6" xfId="259"/>
    <cellStyle name="Comma  - Style7" xfId="260"/>
    <cellStyle name="Comma  - Style8" xfId="261"/>
    <cellStyle name="Comma %" xfId="262"/>
    <cellStyle name="Comma [0]" xfId="263"/>
    <cellStyle name="Comma [0] 2" xfId="264"/>
    <cellStyle name="Comma [0] 3" xfId="265"/>
    <cellStyle name="Comma [00]" xfId="266"/>
    <cellStyle name="Comma 0.0" xfId="267"/>
    <cellStyle name="Comma 0.0%" xfId="268"/>
    <cellStyle name="Comma 0.0_22310 Draf Financial Statements - Hop nhat PDC" xfId="269"/>
    <cellStyle name="Comma 0.00" xfId="270"/>
    <cellStyle name="Comma 0.00%" xfId="271"/>
    <cellStyle name="Comma 0.00_22310 Draf Financial Statements - Hop nhat PDC" xfId="272"/>
    <cellStyle name="Comma 0.000" xfId="273"/>
    <cellStyle name="Comma 0.000%" xfId="274"/>
    <cellStyle name="Comma 0.000_22310 Draf Financial Statements - Hop nhat PDC" xfId="275"/>
    <cellStyle name="Comma 10" xfId="276"/>
    <cellStyle name="Comma 11" xfId="277"/>
    <cellStyle name="Comma 12" xfId="278"/>
    <cellStyle name="Comma 13" xfId="279"/>
    <cellStyle name="Comma 14" xfId="280"/>
    <cellStyle name="Comma 2" xfId="281"/>
    <cellStyle name="Comma 3" xfId="282"/>
    <cellStyle name="Comma 4" xfId="283"/>
    <cellStyle name="Comma 5" xfId="284"/>
    <cellStyle name="Comma 6" xfId="285"/>
    <cellStyle name="Comma 7" xfId="286"/>
    <cellStyle name="Comma 8" xfId="287"/>
    <cellStyle name="Comma 9" xfId="288"/>
    <cellStyle name="comma zerodec" xfId="289"/>
    <cellStyle name="comma zerodec 2" xfId="290"/>
    <cellStyle name="Comma[0]" xfId="291"/>
    <cellStyle name="Comma0" xfId="292"/>
    <cellStyle name="Company Name" xfId="293"/>
    <cellStyle name="Copied" xfId="294"/>
    <cellStyle name="COST1" xfId="295"/>
    <cellStyle name="CR Comma" xfId="296"/>
    <cellStyle name="CR Currency" xfId="297"/>
    <cellStyle name="Credit" xfId="298"/>
    <cellStyle name="Credit subtotal" xfId="299"/>
    <cellStyle name="Credit Total" xfId="300"/>
    <cellStyle name="Credit_22310 Draf Financial Statements - Hop nhat PDC" xfId="301"/>
    <cellStyle name="Cࡵrrency_Sheet1_PRODUCTĠ" xfId="302"/>
    <cellStyle name="CT1" xfId="303"/>
    <cellStyle name="CT2" xfId="304"/>
    <cellStyle name="CT4" xfId="305"/>
    <cellStyle name="CT5" xfId="306"/>
    <cellStyle name="ct7" xfId="307"/>
    <cellStyle name="ct8" xfId="308"/>
    <cellStyle name="cth1" xfId="309"/>
    <cellStyle name="Cthuc" xfId="310"/>
    <cellStyle name="Cthuc1" xfId="311"/>
    <cellStyle name="Currency" xfId="312"/>
    <cellStyle name="Currency %" xfId="313"/>
    <cellStyle name="Currency [0]" xfId="314"/>
    <cellStyle name="Currency [00]" xfId="315"/>
    <cellStyle name="Currency 0.0" xfId="316"/>
    <cellStyle name="Currency 0.0%" xfId="317"/>
    <cellStyle name="Currency 0.0_22310 Draf Financial Statements - Hop nhat PDC" xfId="318"/>
    <cellStyle name="Currency 0.00" xfId="319"/>
    <cellStyle name="Currency 0.00%" xfId="320"/>
    <cellStyle name="Currency 0.00_22310 Draf Financial Statements - Hop nhat PDC" xfId="321"/>
    <cellStyle name="Currency 0.000" xfId="322"/>
    <cellStyle name="Currency 0.000%" xfId="323"/>
    <cellStyle name="Currency 0.000_22310 Draf Financial Statements - Hop nhat PDC" xfId="324"/>
    <cellStyle name="Currency 2" xfId="325"/>
    <cellStyle name="Currency0" xfId="326"/>
    <cellStyle name="Currency1" xfId="327"/>
    <cellStyle name="Currency1 2" xfId="328"/>
    <cellStyle name="chchuyen" xfId="329"/>
    <cellStyle name="Check Cell" xfId="330"/>
    <cellStyle name="Check Cell 2" xfId="331"/>
    <cellStyle name="CHUONG" xfId="332"/>
    <cellStyle name="d" xfId="333"/>
    <cellStyle name="d%" xfId="334"/>
    <cellStyle name="d1" xfId="335"/>
    <cellStyle name="Date" xfId="336"/>
    <cellStyle name="Date Short" xfId="337"/>
    <cellStyle name="Date_4. Giay lam viec Xi mang" xfId="338"/>
    <cellStyle name="Debit" xfId="339"/>
    <cellStyle name="Debit subtotal" xfId="340"/>
    <cellStyle name="Debit Total" xfId="341"/>
    <cellStyle name="Debit_22310 Draf Financial Statements - Hop nhat PDC" xfId="342"/>
    <cellStyle name="Dezimal [0]_35ERI8T2gbIEMixb4v26icuOo" xfId="343"/>
    <cellStyle name="Dezimal_35ERI8T2gbIEMixb4v26icuOo" xfId="344"/>
    <cellStyle name="Dollar (zero dec)" xfId="345"/>
    <cellStyle name="Dollar (zero dec) 2" xfId="346"/>
    <cellStyle name="Dung" xfId="347"/>
    <cellStyle name="eeee" xfId="348"/>
    <cellStyle name="Emphasis 1" xfId="349"/>
    <cellStyle name="Emphasis 2" xfId="350"/>
    <cellStyle name="Emphasis 3" xfId="351"/>
    <cellStyle name="EN CO.," xfId="352"/>
    <cellStyle name="Enter Currency (0)" xfId="353"/>
    <cellStyle name="Enter Currency (2)" xfId="354"/>
    <cellStyle name="Enter Units (0)" xfId="355"/>
    <cellStyle name="Enter Units (1)" xfId="356"/>
    <cellStyle name="Enter Units (2)" xfId="357"/>
    <cellStyle name="Entered" xfId="358"/>
    <cellStyle name="En-tete1" xfId="359"/>
    <cellStyle name="En-tete2" xfId="360"/>
    <cellStyle name="Euro" xfId="361"/>
    <cellStyle name="Euro 2" xfId="362"/>
    <cellStyle name="Explanatory Text" xfId="363"/>
    <cellStyle name="Explanatory Text 2" xfId="364"/>
    <cellStyle name="Financier" xfId="365"/>
    <cellStyle name="Fixe" xfId="366"/>
    <cellStyle name="Fixed" xfId="367"/>
    <cellStyle name="Followed Hyperlink" xfId="368"/>
    <cellStyle name="Font Britannic16" xfId="369"/>
    <cellStyle name="Font Britannic18" xfId="370"/>
    <cellStyle name="Font CenturyCond 18" xfId="371"/>
    <cellStyle name="Font Cond20" xfId="372"/>
    <cellStyle name="Font LucidaSans16" xfId="373"/>
    <cellStyle name="Font NewCenturyCond18" xfId="374"/>
    <cellStyle name="Font Ottawa16" xfId="375"/>
    <cellStyle name="form_so" xfId="376"/>
    <cellStyle name="Good" xfId="377"/>
    <cellStyle name="Good 2" xfId="378"/>
    <cellStyle name="Grey" xfId="379"/>
    <cellStyle name="ha" xfId="380"/>
    <cellStyle name="Head 1" xfId="381"/>
    <cellStyle name="HEADER" xfId="382"/>
    <cellStyle name="Header1" xfId="383"/>
    <cellStyle name="Header2" xfId="384"/>
    <cellStyle name="Heading" xfId="385"/>
    <cellStyle name="Heading 1" xfId="386"/>
    <cellStyle name="Heading 1 2" xfId="387"/>
    <cellStyle name="Heading 2" xfId="388"/>
    <cellStyle name="Heading 2 2" xfId="389"/>
    <cellStyle name="Heading 3" xfId="390"/>
    <cellStyle name="Heading 3 2" xfId="391"/>
    <cellStyle name="Heading 4" xfId="392"/>
    <cellStyle name="Heading 4 2" xfId="393"/>
    <cellStyle name="Heading No Underline" xfId="394"/>
    <cellStyle name="Heading With Underline" xfId="395"/>
    <cellStyle name="Heading1" xfId="396"/>
    <cellStyle name="Heading2" xfId="397"/>
    <cellStyle name="HEADINGS" xfId="398"/>
    <cellStyle name="HEADINGSTOP" xfId="399"/>
    <cellStyle name="headoption" xfId="400"/>
    <cellStyle name="Hoa-Scholl" xfId="401"/>
    <cellStyle name="Hyperlink" xfId="402"/>
    <cellStyle name="i·0" xfId="403"/>
    <cellStyle name="Input" xfId="404"/>
    <cellStyle name="Input [yellow]" xfId="405"/>
    <cellStyle name="Input 2" xfId="406"/>
    <cellStyle name="Input 3" xfId="407"/>
    <cellStyle name="Input 4" xfId="408"/>
    <cellStyle name="Input Cells" xfId="409"/>
    <cellStyle name="KHANH" xfId="410"/>
    <cellStyle name="Ledger 17 x 11 in" xfId="411"/>
    <cellStyle name="left" xfId="412"/>
    <cellStyle name="Link Currency (0)" xfId="413"/>
    <cellStyle name="Link Currency (2)" xfId="414"/>
    <cellStyle name="Link Units (0)" xfId="415"/>
    <cellStyle name="Link Units (1)" xfId="416"/>
    <cellStyle name="Link Units (2)" xfId="417"/>
    <cellStyle name="Linked Cell" xfId="418"/>
    <cellStyle name="Linked Cell 2" xfId="419"/>
    <cellStyle name="Linked Cells" xfId="420"/>
    <cellStyle name="luc" xfId="421"/>
    <cellStyle name="luc2" xfId="422"/>
    <cellStyle name="MainHead" xfId="423"/>
    <cellStyle name="Millares [0]_Well Timing" xfId="424"/>
    <cellStyle name="Millares_Well Timing" xfId="425"/>
    <cellStyle name="Milliers [0]_      " xfId="426"/>
    <cellStyle name="Milliers_      " xfId="427"/>
    <cellStyle name="Model" xfId="428"/>
    <cellStyle name="moi" xfId="429"/>
    <cellStyle name="Mon?aire [0]_      " xfId="430"/>
    <cellStyle name="Mon?aire_      " xfId="431"/>
    <cellStyle name="Moneda [0]_Well Timing" xfId="432"/>
    <cellStyle name="Moneda_Well Timing" xfId="433"/>
    <cellStyle name="Monetaire" xfId="434"/>
    <cellStyle name="Monétaire [0]_      " xfId="435"/>
    <cellStyle name="Monétaire_      " xfId="436"/>
    <cellStyle name="Monetaire_GLV 7.CQ_2009" xfId="437"/>
    <cellStyle name="ms明朝9" xfId="438"/>
    <cellStyle name="n" xfId="439"/>
    <cellStyle name="n1" xfId="440"/>
    <cellStyle name="Neutral" xfId="441"/>
    <cellStyle name="Neutral 2" xfId="442"/>
    <cellStyle name="New" xfId="443"/>
    <cellStyle name="New 2" xfId="444"/>
    <cellStyle name="New Times Roman" xfId="445"/>
    <cellStyle name="New Times Roman 2" xfId="446"/>
    <cellStyle name="New_2. BCKT2007_TH_02" xfId="447"/>
    <cellStyle name="no dec" xfId="448"/>
    <cellStyle name="ÑONVÒ" xfId="449"/>
    <cellStyle name="Normal - Style1" xfId="450"/>
    <cellStyle name="Normal - 유형1" xfId="451"/>
    <cellStyle name="Normal 10" xfId="452"/>
    <cellStyle name="Normal 11" xfId="453"/>
    <cellStyle name="Normal 12" xfId="454"/>
    <cellStyle name="Normal 13" xfId="455"/>
    <cellStyle name="Normal 14" xfId="456"/>
    <cellStyle name="Normal 15" xfId="457"/>
    <cellStyle name="Normal 16" xfId="458"/>
    <cellStyle name="Normal 17" xfId="459"/>
    <cellStyle name="Normal 18" xfId="460"/>
    <cellStyle name="Normal 19" xfId="461"/>
    <cellStyle name="Normal 2" xfId="462"/>
    <cellStyle name="Normal 2 2" xfId="463"/>
    <cellStyle name="Normal 2 2 2" xfId="464"/>
    <cellStyle name="Normal 2 2 3" xfId="465"/>
    <cellStyle name="Normal 2 3" xfId="466"/>
    <cellStyle name="Normal 2 4" xfId="467"/>
    <cellStyle name="Normal 20" xfId="468"/>
    <cellStyle name="Normal 21" xfId="469"/>
    <cellStyle name="Normal 3" xfId="470"/>
    <cellStyle name="Normal 3 2" xfId="471"/>
    <cellStyle name="Normal 3 2 2" xfId="472"/>
    <cellStyle name="Normal 3 3" xfId="473"/>
    <cellStyle name="Normal 3 4" xfId="474"/>
    <cellStyle name="Normal 4" xfId="475"/>
    <cellStyle name="Normal 4 2" xfId="476"/>
    <cellStyle name="Normal 5" xfId="477"/>
    <cellStyle name="Normal 5 2" xfId="478"/>
    <cellStyle name="Normal 6" xfId="479"/>
    <cellStyle name="Normal 7" xfId="480"/>
    <cellStyle name="Normal 7 2" xfId="481"/>
    <cellStyle name="Normal 8" xfId="482"/>
    <cellStyle name="Normal 9" xfId="483"/>
    <cellStyle name="Normal 9 2" xfId="484"/>
    <cellStyle name="Normal_1" xfId="485"/>
    <cellStyle name="Normal_2" xfId="486"/>
    <cellStyle name="Normal_3" xfId="487"/>
    <cellStyle name="Normal1" xfId="488"/>
    <cellStyle name="Note" xfId="489"/>
    <cellStyle name="Note 2" xfId="490"/>
    <cellStyle name="Œ…‹æ_Ø‚è [0.00]_ÆÂ__" xfId="491"/>
    <cellStyle name="Œ…‹æØ‚è [0.00]_††††† " xfId="492"/>
    <cellStyle name="Œ…‹æØ‚è_††††† " xfId="493"/>
    <cellStyle name="oft Excel]&#13;&#10;Comment=open=/f ‚ðw’è‚·‚é‚ÆAƒ†[ƒU[’è‹`ŠÖ”‚ðŠÖ”“\‚è•t‚¯‚Ìˆê——‚É“o˜^‚·‚é‚±‚Æ‚ª‚Å‚«‚Ü‚·B&#13;&#10;Maximized" xfId="494"/>
    <cellStyle name="oft Excel]&#13;&#10;Comment=open=/f ‚ðŽw’è‚·‚é‚ÆAƒ†[ƒU[’è‹`ŠÖ”‚ðŠÖ”“\‚è•t‚¯‚Ìˆê——‚É“o˜^‚·‚é‚±‚Æ‚ª‚Å‚«‚Ü‚·B&#13;&#10;Maximized" xfId="495"/>
    <cellStyle name="oft Excel]&#13;&#10;Comment=The open=/f lines load custom functions into the Paste Function list.&#13;&#10;Maximized=2&#13;&#10;Basics=1&#13;&#10;A" xfId="496"/>
    <cellStyle name="oft Excel]&#13;&#10;Comment=The open=/f lines load custom functions into the Paste Function list.&#13;&#10;Maximized=3&#13;&#10;Basics=1&#13;&#10;A" xfId="497"/>
    <cellStyle name="omma [0]_Mktg Prog" xfId="498"/>
    <cellStyle name="ormal_Sheet1_1" xfId="499"/>
    <cellStyle name="Output" xfId="500"/>
    <cellStyle name="Output 2" xfId="501"/>
    <cellStyle name="Pattern" xfId="502"/>
    <cellStyle name="per.style" xfId="503"/>
    <cellStyle name="Percent" xfId="504"/>
    <cellStyle name="Percent %" xfId="505"/>
    <cellStyle name="Percent % Long Underline" xfId="506"/>
    <cellStyle name="Percent %_22310 Draf Financial Statements - Hop nhat PDC" xfId="507"/>
    <cellStyle name="Percent (0)" xfId="508"/>
    <cellStyle name="Percent (0) 2" xfId="509"/>
    <cellStyle name="Percent [0]" xfId="510"/>
    <cellStyle name="Percent [00]" xfId="511"/>
    <cellStyle name="Percent [2]" xfId="512"/>
    <cellStyle name="Percent 0.0%" xfId="513"/>
    <cellStyle name="Percent 0.0% Long Underline" xfId="514"/>
    <cellStyle name="Percent 0.0%_22310 Draf Financial Statements - Hop nhat PDC" xfId="515"/>
    <cellStyle name="Percent 0.00%" xfId="516"/>
    <cellStyle name="Percent 0.00% Long Underline" xfId="517"/>
    <cellStyle name="Percent 0.00%_22310 Draf Financial Statements - Hop nhat PDC" xfId="518"/>
    <cellStyle name="Percent 0.000%" xfId="519"/>
    <cellStyle name="Percent 0.000% Long Underline" xfId="520"/>
    <cellStyle name="Percent 0.000%_22310 Draf Financial Statements - Hop nhat PDC" xfId="521"/>
    <cellStyle name="Percent 2" xfId="522"/>
    <cellStyle name="Percent 3" xfId="523"/>
    <cellStyle name="PERCENTAGE" xfId="524"/>
    <cellStyle name="Pourcentage" xfId="525"/>
    <cellStyle name="PrePop Currency (0)" xfId="526"/>
    <cellStyle name="PrePop Currency (2)" xfId="527"/>
    <cellStyle name="PrePop Units (0)" xfId="528"/>
    <cellStyle name="PrePop Units (1)" xfId="529"/>
    <cellStyle name="PrePop Units (2)" xfId="530"/>
    <cellStyle name="pricing" xfId="531"/>
    <cellStyle name="PSChar" xfId="532"/>
    <cellStyle name="PSDate" xfId="533"/>
    <cellStyle name="PSDec" xfId="534"/>
    <cellStyle name="PSHeading" xfId="535"/>
    <cellStyle name="PSInt" xfId="536"/>
    <cellStyle name="PSSpacer" xfId="537"/>
    <cellStyle name="regstoresfromspecstores" xfId="538"/>
    <cellStyle name="RevList" xfId="539"/>
    <cellStyle name="RevList 2" xfId="540"/>
    <cellStyle name="S—_x0008_" xfId="541"/>
    <cellStyle name="s]&#13;&#10;spooler=yes&#13;&#10;load=&#13;&#10;Beep=yes&#13;&#10;NullPort=None&#13;&#10;BorderWidth=3&#13;&#10;CursorBlinkRate=1200&#13;&#10;DoubleClickSpeed=452&#13;&#10;Programs=co" xfId="542"/>
    <cellStyle name="serJet 1200 Series PCL 6" xfId="543"/>
    <cellStyle name="SHADEDSTORES" xfId="544"/>
    <cellStyle name="Sheet Title" xfId="545"/>
    <cellStyle name="Siêu nối kết_Book1" xfId="546"/>
    <cellStyle name="specstores" xfId="547"/>
    <cellStyle name="Standard_Anpassen der Amortisation" xfId="548"/>
    <cellStyle name="Style 1" xfId="549"/>
    <cellStyle name="Style 2" xfId="550"/>
    <cellStyle name="Style 2 2" xfId="551"/>
    <cellStyle name="Style 3" xfId="552"/>
    <cellStyle name="Style 3 2" xfId="553"/>
    <cellStyle name="Style 4" xfId="554"/>
    <cellStyle name="subhead" xfId="555"/>
    <cellStyle name="Subtotal" xfId="556"/>
    <cellStyle name="symbol" xfId="557"/>
    <cellStyle name="T" xfId="558"/>
    <cellStyle name="T_2. BCKT2007_TH_02" xfId="559"/>
    <cellStyle name="T_Bao cao toan Cty xi mang nam 09 " xfId="560"/>
    <cellStyle name="T_BCKT  Thong NHat 06 thang" xfId="561"/>
    <cellStyle name="T_BCKT BbiVN_09.mail" xfId="562"/>
    <cellStyle name="T_BCKT mau tren Exel" xfId="563"/>
    <cellStyle name="T_BCKT mau tren Exel 2" xfId="564"/>
    <cellStyle name="T_Book1" xfId="565"/>
    <cellStyle name="T_Cac bao cao TB  Milk-Yomilk-co Ke- CK 1-Vinh Thang" xfId="566"/>
    <cellStyle name="T_Cac bao cao TB  Milk-Yomilk-co Ke- CK 1-Vinh Thang_Bao cao toan Cty xi mang nam 09 " xfId="567"/>
    <cellStyle name="T_Cac bao cao TB  Milk-Yomilk-co Ke- CK 1-Vinh Thang_BCKT  Thong NHat 06 thang" xfId="568"/>
    <cellStyle name="T_Cac bao cao TB  Milk-Yomilk-co Ke- CK 1-Vinh Thang_Book1" xfId="569"/>
    <cellStyle name="T_Cong ty CP Dau tu va Xay dung (HUD3) 09 thang dau nam 2007" xfId="570"/>
    <cellStyle name="T_Cong ty CP Dau tu va Xay dung (HUD3) 09 thang dau nam 2007 2" xfId="571"/>
    <cellStyle name="T_Danh sach chua nop bcao trung bay CK 1 co ke tinh den 1-3-06" xfId="572"/>
    <cellStyle name="T_Danh sach chua nop bcao trung bay CK 1 co ke tinh den 1-3-06_Bao cao toan Cty xi mang nam 09 " xfId="573"/>
    <cellStyle name="T_Danh sach chua nop bcao trung bay CK 1 co ke tinh den 1-3-06_BCKT  Thong NHat 06 thang" xfId="574"/>
    <cellStyle name="T_Danh sach chua nop bcao trung bay CK 1 co ke tinh den 1-3-06_Book1" xfId="575"/>
    <cellStyle name="T_Danh sach chua nop bcao trung bay CK 1 co ke tinh den 1-3-06_Kho chinh T4-08" xfId="576"/>
    <cellStyle name="T_Danh sach chua nop bcao trung bay CK 1 co ke tinh den 1-3-06_Kho chinh T6-08" xfId="577"/>
    <cellStyle name="T_DataDemo-2009" xfId="578"/>
    <cellStyle name="T_GLV 7.CQ_2009" xfId="579"/>
    <cellStyle name="T_LCTT_ToanCty" xfId="580"/>
    <cellStyle name="T_LCTT_ToanCty 2" xfId="581"/>
    <cellStyle name="T_Phancong_TNHHBinhTay" xfId="582"/>
    <cellStyle name="T_Phancong_TNHHBinhTay 2" xfId="583"/>
    <cellStyle name="T_sua chua cham trung bay  mien Bac" xfId="584"/>
    <cellStyle name="T_sua chua cham trung bay  mien Bac_Bao cao toan Cty xi mang nam 09 " xfId="585"/>
    <cellStyle name="T_sua chua cham trung bay  mien Bac_BCKT  Thong NHat 06 thang" xfId="586"/>
    <cellStyle name="T_sua chua cham trung bay  mien Bac_Book1" xfId="587"/>
    <cellStyle name="T_Tong hop QD15 v3.0B" xfId="588"/>
    <cellStyle name="T_Tong hop QD15 v3.0B 2" xfId="589"/>
    <cellStyle name="T_thuyet minh vayhud 3" xfId="590"/>
    <cellStyle name="T_thuyet minh vayhud 3 2" xfId="591"/>
    <cellStyle name="T_WP_Trang an_Hoi" xfId="592"/>
    <cellStyle name="T_WP_Trang an_Hoi_GLV 7.CQ_2009" xfId="593"/>
    <cellStyle name="T_WP_Trang an_Hoi_GLV VP DM HP" xfId="594"/>
    <cellStyle name="tde" xfId="595"/>
    <cellStyle name="Text Indent A" xfId="596"/>
    <cellStyle name="Text Indent B" xfId="597"/>
    <cellStyle name="Text Indent C" xfId="598"/>
    <cellStyle name="Tickmark" xfId="599"/>
    <cellStyle name="Title" xfId="600"/>
    <cellStyle name="Title 2" xfId="601"/>
    <cellStyle name="Total" xfId="602"/>
    <cellStyle name="Total 2" xfId="603"/>
    <cellStyle name="th" xfId="604"/>
    <cellStyle name="þ_x001D_" xfId="605"/>
    <cellStyle name="th_Bao cao toan Cty xi mang nam 09 " xfId="606"/>
    <cellStyle name="þ_x001D_ð¤_x000C_¯þ_x0014_&#13;¨þU_x0001_À_x0004_ _x0015__x000F__x0001__x0001_" xfId="607"/>
    <cellStyle name="þ_x001D_ð·_x000C_æþ'&#13;ßþU_x0001_Ø_x0005_ü_x0014__x0007__x0001__x0001_" xfId="608"/>
    <cellStyle name="þ_x001D_ðK_x000C_F" xfId="609"/>
    <cellStyle name="þ_x001D_ðK_x000C_Fý_x001B_" xfId="610"/>
    <cellStyle name="þ_x001D_ðK_x000C_Fý_x001B_&#13;" xfId="611"/>
    <cellStyle name="þ_x001D_ðK_x000C_Fý_x001B_&#13;9ýU_x0001_Ð_x0008_¦)_x0007__x0001__x0001_" xfId="612"/>
    <cellStyle name="Thuyet minh" xfId="613"/>
    <cellStyle name="thvt" xfId="614"/>
    <cellStyle name="trang" xfId="615"/>
    <cellStyle name="_x0014_ur℀" xfId="616"/>
    <cellStyle name="viet" xfId="617"/>
    <cellStyle name="viet2" xfId="618"/>
    <cellStyle name="vn" xfId="619"/>
    <cellStyle name="VN new romanNormal" xfId="620"/>
    <cellStyle name="Vn Time 13" xfId="621"/>
    <cellStyle name="Vn Time 14" xfId="622"/>
    <cellStyle name="VN time new roman" xfId="623"/>
    <cellStyle name="vn_Bao cao hop nhat Cty xi mang2008" xfId="624"/>
    <cellStyle name="vnbo" xfId="625"/>
    <cellStyle name="vntxt1" xfId="626"/>
    <cellStyle name="vntxt2" xfId="627"/>
    <cellStyle name="vnhead1" xfId="628"/>
    <cellStyle name="vnhead2" xfId="629"/>
    <cellStyle name="vnhead3" xfId="630"/>
    <cellStyle name="vnhead4" xfId="631"/>
    <cellStyle name="Währung [0]_Compiling Utility Macros" xfId="632"/>
    <cellStyle name="Währung_Compiling Utility Macros" xfId="633"/>
    <cellStyle name="Warning Text" xfId="634"/>
    <cellStyle name="Warning Text 2" xfId="635"/>
    <cellStyle name="wrap" xfId="636"/>
    <cellStyle name="Wไhrung [0]_35ERI8T2gbIEMixb4v26icuOo" xfId="637"/>
    <cellStyle name="Wไhrung_35ERI8T2gbIEMixb4v26icuOo" xfId="638"/>
    <cellStyle name="XComma" xfId="639"/>
    <cellStyle name="XComma 0.0" xfId="640"/>
    <cellStyle name="XComma 0.00" xfId="641"/>
    <cellStyle name="XComma 0.000" xfId="642"/>
    <cellStyle name="XCurrency" xfId="643"/>
    <cellStyle name="XCurrency 0.0" xfId="644"/>
    <cellStyle name="XCurrency 0.00" xfId="645"/>
    <cellStyle name="XCurrency 0.000" xfId="646"/>
    <cellStyle name="xuan" xfId="647"/>
    <cellStyle name="センター" xfId="648"/>
    <cellStyle name="เครื่องหมายสกุลเงิน [0]_FTC_OFFER" xfId="649"/>
    <cellStyle name="เครื่องหมายสกุลเงิน_FTC_OFFER" xfId="650"/>
    <cellStyle name="ปกติ_FTC_OFFER" xfId="651"/>
    <cellStyle name=" [0.00]_ Att. 1- Cover" xfId="652"/>
    <cellStyle name="_ Att. 1- Cover" xfId="653"/>
    <cellStyle name="?_ Att. 1- Cover" xfId="654"/>
    <cellStyle name="똿뗦먛귟 [0.00]_PRODUCT DETAIL Q1" xfId="655"/>
    <cellStyle name="똿뗦먛귟_PRODUCT DETAIL Q1" xfId="656"/>
    <cellStyle name="믅됞 [0.00]_PRODUCT DETAIL Q1" xfId="657"/>
    <cellStyle name="믅됞_PRODUCT DETAIL Q1" xfId="658"/>
    <cellStyle name="백분율_††††† " xfId="659"/>
    <cellStyle name="뷭?_BOOKSHIP" xfId="660"/>
    <cellStyle name="콤마 [ - 유형1" xfId="661"/>
    <cellStyle name="콤마 [ - 유형2" xfId="662"/>
    <cellStyle name="콤마 [ - 유형3" xfId="663"/>
    <cellStyle name="콤마 [ - 유형4" xfId="664"/>
    <cellStyle name="콤마 [ - 유형5" xfId="665"/>
    <cellStyle name="콤마 [ - 유형6" xfId="666"/>
    <cellStyle name="콤마 [ - 유형7" xfId="667"/>
    <cellStyle name="콤마 [ - 유형8" xfId="668"/>
    <cellStyle name="콤마 [0]_ 비목별 월별기술 " xfId="669"/>
    <cellStyle name="콤마_ 비목별 월별기술 " xfId="670"/>
    <cellStyle name="통화 [0]_††††† " xfId="671"/>
    <cellStyle name="통화_††††† " xfId="672"/>
    <cellStyle name="표준_(정보부문)월별인원계획" xfId="673"/>
    <cellStyle name="표준_kc-elec system check list" xfId="674"/>
    <cellStyle name="一般" xfId="675"/>
    <cellStyle name="千位分隔[0]_Book1" xfId="676"/>
    <cellStyle name="千位分隔_Book1" xfId="677"/>
    <cellStyle name="千分位" xfId="678"/>
    <cellStyle name="千分位[0]" xfId="679"/>
    <cellStyle name="千分位_00Q3902REV.1" xfId="680"/>
    <cellStyle name="常规_Book1" xfId="681"/>
    <cellStyle name="桁区切り [0.00]_††††† " xfId="682"/>
    <cellStyle name="桁区切り_††††† " xfId="683"/>
    <cellStyle name="標準_††††† " xfId="684"/>
    <cellStyle name="百分比" xfId="685"/>
    <cellStyle name="貨幣" xfId="686"/>
    <cellStyle name="貨幣 [0]" xfId="687"/>
    <cellStyle name="貨幣[0]_BRE" xfId="688"/>
    <cellStyle name="貨幣_00Q3902REV.1" xfId="689"/>
    <cellStyle name="货币[0]_Book1" xfId="690"/>
    <cellStyle name="货币_Book1" xfId="691"/>
    <cellStyle name="超連結_Book1" xfId="692"/>
    <cellStyle name="通貨 [0.00]_††††† " xfId="693"/>
    <cellStyle name="通貨_††††† " xfId="694"/>
    <cellStyle name="隨後的超連結_Book1" xfId="6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1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dcb\c\My%20Documents\Mau%20Giai%20Thecao%20s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gin"/>
      <sheetName val="m"/>
      <sheetName val="Xe12"/>
      <sheetName val="XL4Poppy"/>
      <sheetName val="Xam lop &amp; BD"/>
      <sheetName val="Dau nhon"/>
      <sheetName val="Mo may"/>
      <sheetName val="Ga doan &amp; Xang"/>
      <sheetName val="Nhap VT - CPC"/>
      <sheetName val="VTSCTX&amp;SCL&amp;SCC"/>
      <sheetName val="TH TT VTSCTX,SCL,SCC"/>
      <sheetName val="Luong"/>
      <sheetName val="BC TT khoan"/>
      <sheetName val="HT to may-Doi 2"/>
      <sheetName val="HT to may-Doi 4"/>
      <sheetName val="HT to may-Doi 6"/>
      <sheetName val="HT to may-Doi 8"/>
      <sheetName val="HT to may-Doi 9"/>
      <sheetName val="HT to may-Doi 10"/>
      <sheetName val="HT to may-Doi 14"/>
      <sheetName val="HT to may-Doi 15"/>
      <sheetName val="HT to may - Doi 5 "/>
      <sheetName val="HT to may - Doi 7"/>
      <sheetName val="HT to may-Doi 12"/>
      <sheetName val="00000000"/>
      <sheetName val="10000000"/>
      <sheetName val="BC TT khoan 6 thang - Luu"/>
      <sheetName val="BCTTkhoan6T(Bieugiatri-coxemoi)"/>
      <sheetName val="TH TT VTSCTX,SCC, SCL 6T"/>
      <sheetName val="THTT VTSCTX,SCC,SCL 6T(bieu GT)"/>
      <sheetName val="VTSCL,SCC,SCTX Dxe 6T(bieu GT)"/>
      <sheetName val="TT VTSCL,SCC,SCTX dau xe 6T"/>
      <sheetName val="BC TT CP khoan dau xe Doi 2-6T"/>
      <sheetName val="BC TT CP khoan dau xe Doi 4-6T"/>
      <sheetName val="BC TT CP khoan dau xe Doi 6-6T"/>
      <sheetName val="BC TT CP khoan dau xe Doi 8-6T"/>
      <sheetName val="BC TT CP khoan dau xe Doi 9-6T"/>
      <sheetName val="BC TT CP khoan dau xe Doi 10-6T"/>
      <sheetName val="BC TT CP khoan dau xe Doi 14-6T"/>
      <sheetName val="BC TT CP khoan dau xe Doi 15-6T"/>
      <sheetName val="BC TT CP khoan dau xe Doi 5-6T"/>
      <sheetName val="BC TT CP khoan dau xe Doi 7-6T"/>
      <sheetName val="BC TT CP khoan dau xe D12-6T "/>
      <sheetName val="TH TT VTSCTX,SCL,SCC(gia tri)"/>
      <sheetName val="BC TT khoan (2)"/>
      <sheetName val="HT to may-Doi 11"/>
      <sheetName val="TH TT(GT)"/>
      <sheetName val="TH TT VTSCTX,SCL,SCC - BCGD"/>
      <sheetName val="BCTT"/>
      <sheetName val="20000000"/>
      <sheetName val="30000000"/>
      <sheetName val="40000000"/>
      <sheetName val="vat tu linh"/>
      <sheetName val="Nhap VT"/>
      <sheetName val="Xuat VT"/>
      <sheetName val="ton quy IV"/>
      <sheetName val="Ton cuoi"/>
      <sheetName val="Bao vao N-X_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641-642"/>
      <sheetName val="621-622-627"/>
      <sheetName val="Cong doan"/>
      <sheetName val="CP chung PB"/>
      <sheetName val="Xac dinh quyet toan"/>
      <sheetName val="Phi nop Tong"/>
      <sheetName val="Chi tiet TKm"/>
      <sheetName val="154-&gt;641"/>
      <sheetName val="Ton than sach"/>
      <sheetName val="Sheet2"/>
      <sheetName val="Phan bo dien"/>
      <sheetName val="Lam cho Ha lam"/>
      <sheetName val="CT CMBao"/>
      <sheetName val="Sheet1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CW216"/>
  <sheetViews>
    <sheetView tabSelected="1" zoomScale="120" zoomScaleNormal="12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65" sqref="E65"/>
    </sheetView>
  </sheetViews>
  <sheetFormatPr defaultColWidth="8.796875" defaultRowHeight="15"/>
  <cols>
    <col min="1" max="1" width="39.69921875" style="0" customWidth="1"/>
    <col min="2" max="2" width="9.09765625" style="0" customWidth="1"/>
    <col min="3" max="3" width="8.3984375" style="0" customWidth="1"/>
    <col min="4" max="4" width="15.59765625" style="0" customWidth="1"/>
    <col min="5" max="5" width="17.69921875" style="86" customWidth="1"/>
  </cols>
  <sheetData>
    <row r="1" spans="1:5" s="7" customFormat="1" ht="13.5" customHeight="1" thickBot="1" thickTop="1">
      <c r="A1" s="451" t="s">
        <v>820</v>
      </c>
      <c r="D1" s="98"/>
      <c r="E1" s="418" t="s">
        <v>518</v>
      </c>
    </row>
    <row r="2" spans="1:5" s="7" customFormat="1" ht="13.5" customHeight="1" thickTop="1">
      <c r="A2" s="452" t="s">
        <v>819</v>
      </c>
      <c r="B2" s="104"/>
      <c r="C2" s="768" t="s">
        <v>519</v>
      </c>
      <c r="D2" s="768"/>
      <c r="E2" s="768"/>
    </row>
    <row r="3" spans="1:5" s="7" customFormat="1" ht="13.5" customHeight="1">
      <c r="A3" s="453" t="s">
        <v>554</v>
      </c>
      <c r="B3" s="768" t="s">
        <v>572</v>
      </c>
      <c r="C3" s="768"/>
      <c r="D3" s="768"/>
      <c r="E3" s="768"/>
    </row>
    <row r="4" spans="1:5" s="10" customFormat="1" ht="21" customHeight="1">
      <c r="A4" s="769" t="s">
        <v>365</v>
      </c>
      <c r="B4" s="769"/>
      <c r="C4" s="769"/>
      <c r="D4" s="769"/>
      <c r="E4" s="769"/>
    </row>
    <row r="5" spans="1:5" s="10" customFormat="1" ht="17.25" customHeight="1">
      <c r="A5" s="770" t="s">
        <v>876</v>
      </c>
      <c r="B5" s="770"/>
      <c r="C5" s="770"/>
      <c r="D5" s="770"/>
      <c r="E5" s="770"/>
    </row>
    <row r="6" spans="3:5" ht="15" customHeight="1" thickBot="1">
      <c r="C6" s="771" t="s">
        <v>354</v>
      </c>
      <c r="D6" s="771"/>
      <c r="E6" s="771"/>
    </row>
    <row r="7" spans="1:5" ht="19.5" customHeight="1" thickTop="1">
      <c r="A7" s="459" t="s">
        <v>686</v>
      </c>
      <c r="B7" s="460" t="s">
        <v>687</v>
      </c>
      <c r="C7" s="461" t="s">
        <v>492</v>
      </c>
      <c r="D7" s="460" t="s">
        <v>355</v>
      </c>
      <c r="E7" s="462" t="s">
        <v>532</v>
      </c>
    </row>
    <row r="8" spans="1:5" ht="15.75" customHeight="1">
      <c r="A8" s="463">
        <v>1</v>
      </c>
      <c r="B8" s="464">
        <v>2</v>
      </c>
      <c r="C8" s="464">
        <v>3</v>
      </c>
      <c r="D8" s="464">
        <v>4</v>
      </c>
      <c r="E8" s="465">
        <v>5</v>
      </c>
    </row>
    <row r="9" spans="1:5" ht="16.5" customHeight="1">
      <c r="A9" s="245" t="s">
        <v>455</v>
      </c>
      <c r="B9" s="466">
        <v>100</v>
      </c>
      <c r="C9" s="249"/>
      <c r="D9" s="78">
        <v>486986459523</v>
      </c>
      <c r="E9" s="150">
        <v>350102403067</v>
      </c>
    </row>
    <row r="10" spans="1:5" s="38" customFormat="1" ht="16.5" customHeight="1">
      <c r="A10" s="151" t="s">
        <v>828</v>
      </c>
      <c r="B10" s="467">
        <v>110</v>
      </c>
      <c r="C10" s="250"/>
      <c r="D10" s="122">
        <v>4169785681</v>
      </c>
      <c r="E10" s="123">
        <v>2691192275</v>
      </c>
    </row>
    <row r="11" spans="1:5" ht="16.5" customHeight="1">
      <c r="A11" s="170" t="s">
        <v>573</v>
      </c>
      <c r="B11" s="468">
        <v>111</v>
      </c>
      <c r="C11" s="248" t="s">
        <v>262</v>
      </c>
      <c r="D11" s="119">
        <v>4169785681</v>
      </c>
      <c r="E11" s="130">
        <v>2691192275</v>
      </c>
    </row>
    <row r="12" spans="1:5" ht="16.5" customHeight="1">
      <c r="A12" s="170" t="s">
        <v>574</v>
      </c>
      <c r="B12" s="468">
        <v>112</v>
      </c>
      <c r="C12" s="248"/>
      <c r="D12" s="119">
        <v>0</v>
      </c>
      <c r="E12" s="130">
        <v>0</v>
      </c>
    </row>
    <row r="13" spans="1:5" s="38" customFormat="1" ht="16.5" customHeight="1">
      <c r="A13" s="151" t="s">
        <v>371</v>
      </c>
      <c r="B13" s="467">
        <v>120</v>
      </c>
      <c r="C13" s="246" t="s">
        <v>261</v>
      </c>
      <c r="D13" s="131">
        <v>0</v>
      </c>
      <c r="E13" s="154">
        <v>0</v>
      </c>
    </row>
    <row r="14" spans="1:5" ht="16.5" customHeight="1">
      <c r="A14" s="170" t="s">
        <v>575</v>
      </c>
      <c r="B14" s="468">
        <v>121</v>
      </c>
      <c r="C14" s="248"/>
      <c r="D14" s="119">
        <v>0</v>
      </c>
      <c r="E14" s="130">
        <v>0</v>
      </c>
    </row>
    <row r="15" spans="1:5" ht="16.5" customHeight="1">
      <c r="A15" s="170" t="s">
        <v>372</v>
      </c>
      <c r="B15" s="469">
        <v>129</v>
      </c>
      <c r="C15" s="248"/>
      <c r="D15" s="119">
        <v>0</v>
      </c>
      <c r="E15" s="130">
        <v>0</v>
      </c>
    </row>
    <row r="16" spans="1:5" s="38" customFormat="1" ht="16.5" customHeight="1">
      <c r="A16" s="151" t="s">
        <v>684</v>
      </c>
      <c r="B16" s="467">
        <v>130</v>
      </c>
      <c r="C16" s="247"/>
      <c r="D16" s="122">
        <v>252741521995</v>
      </c>
      <c r="E16" s="123">
        <v>136490762064</v>
      </c>
    </row>
    <row r="17" spans="1:5" s="36" customFormat="1" ht="16.5" customHeight="1">
      <c r="A17" s="170" t="s">
        <v>771</v>
      </c>
      <c r="B17" s="470">
        <v>131</v>
      </c>
      <c r="C17" s="251"/>
      <c r="D17" s="136">
        <v>245393248568</v>
      </c>
      <c r="E17" s="155">
        <v>127304776160</v>
      </c>
    </row>
    <row r="18" spans="1:5" s="36" customFormat="1" ht="16.5" customHeight="1">
      <c r="A18" s="170" t="s">
        <v>624</v>
      </c>
      <c r="B18" s="470">
        <v>132</v>
      </c>
      <c r="C18" s="251"/>
      <c r="D18" s="136">
        <v>1931082000</v>
      </c>
      <c r="E18" s="155">
        <v>5315835110</v>
      </c>
    </row>
    <row r="19" spans="1:5" ht="16.5" customHeight="1">
      <c r="A19" s="170" t="s">
        <v>625</v>
      </c>
      <c r="B19" s="469">
        <v>133</v>
      </c>
      <c r="C19" s="248"/>
      <c r="D19" s="119">
        <v>261723927</v>
      </c>
      <c r="E19" s="130">
        <v>0</v>
      </c>
    </row>
    <row r="20" spans="1:5" s="6" customFormat="1" ht="16.5" customHeight="1">
      <c r="A20" s="170" t="s">
        <v>591</v>
      </c>
      <c r="B20" s="469">
        <v>134</v>
      </c>
      <c r="C20" s="252"/>
      <c r="D20" s="141"/>
      <c r="E20" s="156"/>
    </row>
    <row r="21" spans="1:5" ht="16.5" customHeight="1">
      <c r="A21" s="170" t="s">
        <v>592</v>
      </c>
      <c r="B21" s="469">
        <v>135</v>
      </c>
      <c r="C21" s="248" t="s">
        <v>643</v>
      </c>
      <c r="D21" s="119">
        <v>5155467500</v>
      </c>
      <c r="E21" s="130">
        <v>3870150794</v>
      </c>
    </row>
    <row r="22" spans="1:5" ht="16.5" customHeight="1">
      <c r="A22" s="170" t="s">
        <v>292</v>
      </c>
      <c r="B22" s="469">
        <v>139</v>
      </c>
      <c r="C22" s="248"/>
      <c r="D22" s="119">
        <v>0</v>
      </c>
      <c r="E22" s="211">
        <v>0</v>
      </c>
    </row>
    <row r="23" spans="1:5" s="38" customFormat="1" ht="16.5" customHeight="1">
      <c r="A23" s="151" t="s">
        <v>236</v>
      </c>
      <c r="B23" s="467">
        <v>140</v>
      </c>
      <c r="C23" s="247"/>
      <c r="D23" s="122">
        <v>227820570606</v>
      </c>
      <c r="E23" s="123">
        <v>194286222540</v>
      </c>
    </row>
    <row r="24" spans="1:5" ht="16.5" customHeight="1">
      <c r="A24" s="170" t="s">
        <v>598</v>
      </c>
      <c r="B24" s="469">
        <v>141</v>
      </c>
      <c r="C24" s="248" t="s">
        <v>265</v>
      </c>
      <c r="D24" s="119">
        <v>228321709058</v>
      </c>
      <c r="E24" s="130">
        <v>194787360992</v>
      </c>
    </row>
    <row r="25" spans="1:5" ht="16.5" customHeight="1">
      <c r="A25" s="170" t="s">
        <v>599</v>
      </c>
      <c r="B25" s="469">
        <v>149</v>
      </c>
      <c r="C25" s="248"/>
      <c r="D25" s="157">
        <v>-501138452</v>
      </c>
      <c r="E25" s="211">
        <v>-501138452</v>
      </c>
    </row>
    <row r="26" spans="1:5" ht="16.5" customHeight="1">
      <c r="A26" s="151" t="s">
        <v>600</v>
      </c>
      <c r="B26" s="467">
        <v>150</v>
      </c>
      <c r="C26" s="247"/>
      <c r="D26" s="131">
        <v>2254581241</v>
      </c>
      <c r="E26" s="123">
        <v>16634226188</v>
      </c>
    </row>
    <row r="27" spans="1:5" ht="16.5" customHeight="1">
      <c r="A27" s="170" t="s">
        <v>699</v>
      </c>
      <c r="B27" s="469">
        <v>151</v>
      </c>
      <c r="C27" s="248"/>
      <c r="D27" s="119">
        <v>2000000000</v>
      </c>
      <c r="E27" s="130">
        <v>16016669250</v>
      </c>
    </row>
    <row r="28" spans="1:5" ht="16.5" customHeight="1">
      <c r="A28" s="170" t="s">
        <v>700</v>
      </c>
      <c r="B28" s="469">
        <v>152</v>
      </c>
      <c r="C28" s="248"/>
      <c r="D28" s="119">
        <v>0</v>
      </c>
      <c r="E28" s="130">
        <v>611686246</v>
      </c>
    </row>
    <row r="29" spans="1:5" ht="16.5" customHeight="1">
      <c r="A29" s="170" t="s">
        <v>701</v>
      </c>
      <c r="B29" s="469">
        <v>154</v>
      </c>
      <c r="C29" s="248" t="s">
        <v>263</v>
      </c>
      <c r="D29" s="119">
        <v>0</v>
      </c>
      <c r="E29" s="130">
        <v>0</v>
      </c>
    </row>
    <row r="30" spans="1:5" ht="16.5" customHeight="1">
      <c r="A30" s="170" t="s">
        <v>537</v>
      </c>
      <c r="B30" s="469">
        <v>158</v>
      </c>
      <c r="C30" s="248"/>
      <c r="D30" s="157">
        <v>254581241</v>
      </c>
      <c r="E30" s="130">
        <v>5870692</v>
      </c>
    </row>
    <row r="31" spans="1:5" ht="16.5" customHeight="1">
      <c r="A31" s="244" t="s">
        <v>20</v>
      </c>
      <c r="B31" s="467">
        <v>200</v>
      </c>
      <c r="C31" s="253"/>
      <c r="D31" s="160">
        <v>344470387965</v>
      </c>
      <c r="E31" s="183">
        <v>348935207526</v>
      </c>
    </row>
    <row r="32" spans="1:5" ht="16.5" customHeight="1">
      <c r="A32" s="151" t="s">
        <v>279</v>
      </c>
      <c r="B32" s="467">
        <v>210</v>
      </c>
      <c r="C32" s="247"/>
      <c r="D32" s="122">
        <v>0</v>
      </c>
      <c r="E32" s="123">
        <v>0</v>
      </c>
    </row>
    <row r="33" spans="1:5" ht="16.5" customHeight="1">
      <c r="A33" s="170" t="s">
        <v>422</v>
      </c>
      <c r="B33" s="469">
        <v>211</v>
      </c>
      <c r="C33" s="248"/>
      <c r="D33" s="161">
        <v>0</v>
      </c>
      <c r="E33" s="162">
        <v>0</v>
      </c>
    </row>
    <row r="34" spans="1:5" ht="16.5" customHeight="1">
      <c r="A34" s="170" t="s">
        <v>423</v>
      </c>
      <c r="B34" s="469">
        <v>212</v>
      </c>
      <c r="C34" s="248"/>
      <c r="D34" s="161">
        <v>0</v>
      </c>
      <c r="E34" s="162">
        <v>0</v>
      </c>
    </row>
    <row r="35" spans="1:5" ht="16.5" customHeight="1">
      <c r="A35" s="170" t="s">
        <v>424</v>
      </c>
      <c r="B35" s="469">
        <v>213</v>
      </c>
      <c r="C35" s="248" t="s">
        <v>264</v>
      </c>
      <c r="D35" s="161">
        <v>0</v>
      </c>
      <c r="E35" s="162">
        <v>0</v>
      </c>
    </row>
    <row r="36" spans="1:5" ht="16.5" customHeight="1">
      <c r="A36" s="170" t="s">
        <v>425</v>
      </c>
      <c r="B36" s="469">
        <v>218</v>
      </c>
      <c r="C36" s="248" t="s">
        <v>777</v>
      </c>
      <c r="D36" s="119">
        <v>0</v>
      </c>
      <c r="E36" s="130">
        <v>0</v>
      </c>
    </row>
    <row r="37" spans="1:5" ht="16.5" customHeight="1">
      <c r="A37" s="170" t="s">
        <v>426</v>
      </c>
      <c r="B37" s="469">
        <v>219</v>
      </c>
      <c r="C37" s="248"/>
      <c r="D37" s="158">
        <v>0</v>
      </c>
      <c r="E37" s="159" t="s">
        <v>286</v>
      </c>
    </row>
    <row r="38" spans="1:5" ht="16.5" customHeight="1">
      <c r="A38" s="151" t="s">
        <v>427</v>
      </c>
      <c r="B38" s="467">
        <v>220</v>
      </c>
      <c r="C38" s="247"/>
      <c r="D38" s="122">
        <v>259480894029</v>
      </c>
      <c r="E38" s="123">
        <v>276877173883</v>
      </c>
    </row>
    <row r="39" spans="1:5" ht="16.5" customHeight="1">
      <c r="A39" s="170" t="s">
        <v>584</v>
      </c>
      <c r="B39" s="471">
        <v>221</v>
      </c>
      <c r="C39" s="248" t="s">
        <v>266</v>
      </c>
      <c r="D39" s="119">
        <v>254642920199</v>
      </c>
      <c r="E39" s="130">
        <v>273058234364</v>
      </c>
    </row>
    <row r="40" spans="1:5" ht="16.5" customHeight="1">
      <c r="A40" s="233" t="s">
        <v>585</v>
      </c>
      <c r="B40" s="472">
        <v>222</v>
      </c>
      <c r="C40" s="252"/>
      <c r="D40" s="141">
        <v>1159410238672</v>
      </c>
      <c r="E40" s="156">
        <v>1193152205046</v>
      </c>
    </row>
    <row r="41" spans="1:5" s="36" customFormat="1" ht="16.5" customHeight="1">
      <c r="A41" s="233" t="s">
        <v>586</v>
      </c>
      <c r="B41" s="482">
        <v>223</v>
      </c>
      <c r="C41" s="443"/>
      <c r="D41" s="165">
        <v>-904767318473</v>
      </c>
      <c r="E41" s="166">
        <v>-920093970682</v>
      </c>
    </row>
    <row r="42" spans="1:5" ht="16.5" customHeight="1">
      <c r="A42" s="455" t="s">
        <v>587</v>
      </c>
      <c r="B42" s="473">
        <v>224</v>
      </c>
      <c r="C42" s="456" t="s">
        <v>250</v>
      </c>
      <c r="D42" s="457">
        <v>0</v>
      </c>
      <c r="E42" s="458">
        <v>0</v>
      </c>
    </row>
    <row r="43" spans="1:5" ht="16.5" customHeight="1">
      <c r="A43" s="233" t="s">
        <v>585</v>
      </c>
      <c r="B43" s="469">
        <v>225</v>
      </c>
      <c r="C43" s="248"/>
      <c r="D43" s="141">
        <v>0</v>
      </c>
      <c r="E43" s="156">
        <v>0</v>
      </c>
    </row>
    <row r="44" spans="1:5" ht="16.5" customHeight="1">
      <c r="A44" s="233" t="s">
        <v>586</v>
      </c>
      <c r="B44" s="469">
        <v>226</v>
      </c>
      <c r="C44" s="248"/>
      <c r="D44" s="165">
        <v>0</v>
      </c>
      <c r="E44" s="166" t="s">
        <v>286</v>
      </c>
    </row>
    <row r="45" spans="1:5" ht="21" customHeight="1">
      <c r="A45" s="170" t="s">
        <v>373</v>
      </c>
      <c r="B45" s="471">
        <v>227</v>
      </c>
      <c r="C45" s="248" t="s">
        <v>251</v>
      </c>
      <c r="D45" s="119">
        <v>118397845</v>
      </c>
      <c r="E45" s="130">
        <v>129397846</v>
      </c>
    </row>
    <row r="46" spans="1:5" ht="19.5" customHeight="1">
      <c r="A46" s="233" t="s">
        <v>585</v>
      </c>
      <c r="B46" s="469">
        <v>228</v>
      </c>
      <c r="C46" s="248"/>
      <c r="D46" s="141">
        <v>647601645</v>
      </c>
      <c r="E46" s="156">
        <v>647601645</v>
      </c>
    </row>
    <row r="47" spans="1:5" s="36" customFormat="1" ht="21.75" customHeight="1" thickBot="1">
      <c r="A47" s="233" t="s">
        <v>586</v>
      </c>
      <c r="B47" s="470">
        <v>229</v>
      </c>
      <c r="C47" s="251"/>
      <c r="D47" s="165">
        <v>-529203800</v>
      </c>
      <c r="E47" s="166">
        <v>-518203799</v>
      </c>
    </row>
    <row r="48" spans="1:5" s="36" customFormat="1" ht="20.25" customHeight="1" thickTop="1">
      <c r="A48" s="459" t="s">
        <v>686</v>
      </c>
      <c r="B48" s="460" t="s">
        <v>687</v>
      </c>
      <c r="C48" s="461" t="s">
        <v>492</v>
      </c>
      <c r="D48" s="460" t="s">
        <v>355</v>
      </c>
      <c r="E48" s="462" t="s">
        <v>532</v>
      </c>
    </row>
    <row r="49" spans="1:5" s="36" customFormat="1" ht="12" customHeight="1">
      <c r="A49" s="463">
        <v>1</v>
      </c>
      <c r="B49" s="464">
        <v>2</v>
      </c>
      <c r="C49" s="464">
        <v>3</v>
      </c>
      <c r="D49" s="464">
        <v>4</v>
      </c>
      <c r="E49" s="465">
        <v>4</v>
      </c>
    </row>
    <row r="50" spans="1:5" ht="16.5" customHeight="1">
      <c r="A50" s="170" t="s">
        <v>571</v>
      </c>
      <c r="B50" s="471">
        <v>230</v>
      </c>
      <c r="C50" s="248" t="s">
        <v>252</v>
      </c>
      <c r="D50" s="119">
        <v>4719575985</v>
      </c>
      <c r="E50" s="130">
        <v>3689541673</v>
      </c>
    </row>
    <row r="51" spans="1:5" ht="16.5" customHeight="1">
      <c r="A51" s="233" t="s">
        <v>369</v>
      </c>
      <c r="B51" s="469"/>
      <c r="C51" s="248"/>
      <c r="D51" s="141">
        <v>3641229985</v>
      </c>
      <c r="E51" s="156">
        <v>3689541673</v>
      </c>
    </row>
    <row r="52" spans="1:5" ht="16.5" customHeight="1">
      <c r="A52" s="233" t="s">
        <v>370</v>
      </c>
      <c r="B52" s="469"/>
      <c r="C52" s="248"/>
      <c r="D52" s="165">
        <v>1078346000</v>
      </c>
      <c r="E52" s="166" t="s">
        <v>286</v>
      </c>
    </row>
    <row r="53" spans="1:5" ht="16.5" customHeight="1">
      <c r="A53" s="151" t="s">
        <v>403</v>
      </c>
      <c r="B53" s="467">
        <v>240</v>
      </c>
      <c r="C53" s="248" t="s">
        <v>253</v>
      </c>
      <c r="D53" s="153">
        <v>0</v>
      </c>
      <c r="E53" s="154">
        <v>0</v>
      </c>
    </row>
    <row r="54" spans="1:5" ht="16.5" customHeight="1">
      <c r="A54" s="233" t="s">
        <v>585</v>
      </c>
      <c r="B54" s="469">
        <v>241</v>
      </c>
      <c r="C54" s="248"/>
      <c r="D54" s="141">
        <v>0</v>
      </c>
      <c r="E54" s="156">
        <v>0</v>
      </c>
    </row>
    <row r="55" spans="1:5" ht="16.5" customHeight="1">
      <c r="A55" s="233" t="s">
        <v>586</v>
      </c>
      <c r="B55" s="469">
        <v>242</v>
      </c>
      <c r="C55" s="248"/>
      <c r="D55" s="165">
        <v>0</v>
      </c>
      <c r="E55" s="166" t="s">
        <v>286</v>
      </c>
    </row>
    <row r="56" spans="1:5" ht="16.5" customHeight="1">
      <c r="A56" s="151" t="s">
        <v>457</v>
      </c>
      <c r="B56" s="467">
        <v>250</v>
      </c>
      <c r="C56" s="247"/>
      <c r="D56" s="122">
        <v>0</v>
      </c>
      <c r="E56" s="154">
        <v>0</v>
      </c>
    </row>
    <row r="57" spans="1:5" ht="16.5" customHeight="1">
      <c r="A57" s="170" t="s">
        <v>458</v>
      </c>
      <c r="B57" s="469">
        <v>251</v>
      </c>
      <c r="C57" s="248"/>
      <c r="D57" s="119">
        <v>0</v>
      </c>
      <c r="E57" s="130">
        <v>0</v>
      </c>
    </row>
    <row r="58" spans="1:5" ht="16.5" customHeight="1">
      <c r="A58" s="170" t="s">
        <v>869</v>
      </c>
      <c r="B58" s="469">
        <v>252</v>
      </c>
      <c r="C58" s="248"/>
      <c r="D58" s="119">
        <v>0</v>
      </c>
      <c r="E58" s="130">
        <v>0</v>
      </c>
    </row>
    <row r="59" spans="1:5" ht="16.5" customHeight="1">
      <c r="A59" s="170" t="s">
        <v>870</v>
      </c>
      <c r="B59" s="469">
        <v>258</v>
      </c>
      <c r="C59" s="248" t="s">
        <v>254</v>
      </c>
      <c r="D59" s="119">
        <v>0</v>
      </c>
      <c r="E59" s="130">
        <v>0</v>
      </c>
    </row>
    <row r="60" spans="1:5" ht="16.5" customHeight="1">
      <c r="A60" s="170" t="s">
        <v>871</v>
      </c>
      <c r="B60" s="469">
        <v>259</v>
      </c>
      <c r="C60" s="248"/>
      <c r="D60" s="158">
        <v>0</v>
      </c>
      <c r="E60" s="159" t="s">
        <v>286</v>
      </c>
    </row>
    <row r="61" spans="1:5" ht="16.5" customHeight="1">
      <c r="A61" s="151" t="s">
        <v>803</v>
      </c>
      <c r="B61" s="467">
        <v>260</v>
      </c>
      <c r="C61" s="247"/>
      <c r="D61" s="122">
        <v>84989493936</v>
      </c>
      <c r="E61" s="101">
        <v>72058033643</v>
      </c>
    </row>
    <row r="62" spans="1:5" ht="16.5" customHeight="1">
      <c r="A62" s="170" t="s">
        <v>804</v>
      </c>
      <c r="B62" s="469">
        <v>261</v>
      </c>
      <c r="C62" s="248" t="s">
        <v>255</v>
      </c>
      <c r="D62" s="119">
        <v>3554240936</v>
      </c>
      <c r="E62" s="130">
        <v>4061989643</v>
      </c>
    </row>
    <row r="63" spans="1:5" ht="16.5" customHeight="1">
      <c r="A63" s="170" t="s">
        <v>673</v>
      </c>
      <c r="B63" s="469">
        <v>262</v>
      </c>
      <c r="C63" s="248" t="s">
        <v>256</v>
      </c>
      <c r="D63" s="119">
        <v>0</v>
      </c>
      <c r="E63" s="130">
        <v>0</v>
      </c>
    </row>
    <row r="64" spans="1:5" ht="16.5" customHeight="1">
      <c r="A64" s="234" t="s">
        <v>674</v>
      </c>
      <c r="B64" s="474">
        <v>268</v>
      </c>
      <c r="C64" s="254"/>
      <c r="D64" s="163">
        <v>81435253000</v>
      </c>
      <c r="E64" s="164">
        <v>67996044000</v>
      </c>
    </row>
    <row r="65" spans="1:5" ht="23.25" customHeight="1" thickBot="1">
      <c r="A65" s="450" t="s">
        <v>703</v>
      </c>
      <c r="B65" s="475">
        <v>270</v>
      </c>
      <c r="C65" s="255"/>
      <c r="D65" s="410">
        <v>831456847488</v>
      </c>
      <c r="E65" s="411">
        <v>699037610593</v>
      </c>
    </row>
    <row r="66" spans="1:5" ht="24" customHeight="1" thickTop="1">
      <c r="A66" s="420" t="s">
        <v>688</v>
      </c>
      <c r="B66" s="421" t="s">
        <v>687</v>
      </c>
      <c r="C66" s="422" t="s">
        <v>492</v>
      </c>
      <c r="D66" s="421" t="s">
        <v>355</v>
      </c>
      <c r="E66" s="423" t="s">
        <v>532</v>
      </c>
    </row>
    <row r="67" spans="1:5" ht="16.5" customHeight="1">
      <c r="A67" s="463">
        <v>1</v>
      </c>
      <c r="B67" s="464">
        <v>2</v>
      </c>
      <c r="C67" s="464">
        <v>3</v>
      </c>
      <c r="D67" s="464">
        <v>4</v>
      </c>
      <c r="E67" s="465">
        <v>4</v>
      </c>
    </row>
    <row r="68" spans="1:5" ht="16.5" customHeight="1">
      <c r="A68" s="245" t="s">
        <v>642</v>
      </c>
      <c r="B68" s="466">
        <v>300</v>
      </c>
      <c r="C68" s="256"/>
      <c r="D68" s="78">
        <v>581355444485</v>
      </c>
      <c r="E68" s="150">
        <v>455095826010</v>
      </c>
    </row>
    <row r="69" spans="1:5" ht="16.5" customHeight="1">
      <c r="A69" s="151" t="s">
        <v>297</v>
      </c>
      <c r="B69" s="467">
        <v>310</v>
      </c>
      <c r="C69" s="257"/>
      <c r="D69" s="122">
        <v>469996462052</v>
      </c>
      <c r="E69" s="123">
        <v>333737843577</v>
      </c>
    </row>
    <row r="70" spans="1:5" ht="16.5" customHeight="1">
      <c r="A70" s="170" t="s">
        <v>312</v>
      </c>
      <c r="B70" s="476">
        <v>311</v>
      </c>
      <c r="C70" s="248" t="s">
        <v>257</v>
      </c>
      <c r="D70" s="266">
        <v>219443916217</v>
      </c>
      <c r="E70" s="130">
        <v>134163191699</v>
      </c>
    </row>
    <row r="71" spans="1:101" s="36" customFormat="1" ht="16.5" customHeight="1">
      <c r="A71" s="235" t="s">
        <v>313</v>
      </c>
      <c r="B71" s="477">
        <v>312</v>
      </c>
      <c r="C71" s="258"/>
      <c r="D71" s="119">
        <v>135208691785</v>
      </c>
      <c r="E71" s="155">
        <v>69429998254</v>
      </c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2"/>
      <c r="CA71" s="242"/>
      <c r="CB71" s="242"/>
      <c r="CC71" s="242"/>
      <c r="CD71" s="242"/>
      <c r="CE71" s="242"/>
      <c r="CF71" s="242"/>
      <c r="CG71" s="242"/>
      <c r="CH71" s="242"/>
      <c r="CI71" s="242"/>
      <c r="CJ71" s="242"/>
      <c r="CK71" s="242"/>
      <c r="CL71" s="242"/>
      <c r="CM71" s="242"/>
      <c r="CN71" s="242"/>
      <c r="CO71" s="242"/>
      <c r="CP71" s="242"/>
      <c r="CQ71" s="242"/>
      <c r="CR71" s="242"/>
      <c r="CS71" s="242"/>
      <c r="CT71" s="242"/>
      <c r="CU71" s="242"/>
      <c r="CV71" s="242"/>
      <c r="CW71" s="242"/>
    </row>
    <row r="72" spans="1:101" s="36" customFormat="1" ht="16.5" customHeight="1">
      <c r="A72" s="235" t="s">
        <v>314</v>
      </c>
      <c r="B72" s="477">
        <v>313</v>
      </c>
      <c r="C72" s="258"/>
      <c r="D72" s="119">
        <v>742321803</v>
      </c>
      <c r="E72" s="155">
        <v>4629893423</v>
      </c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/>
      <c r="BI72" s="242"/>
      <c r="BJ72" s="242"/>
      <c r="BK72" s="242"/>
      <c r="BL72" s="242"/>
      <c r="BM72" s="242"/>
      <c r="BN72" s="242"/>
      <c r="BO72" s="242"/>
      <c r="BP72" s="242"/>
      <c r="BQ72" s="242"/>
      <c r="BR72" s="242"/>
      <c r="BS72" s="242"/>
      <c r="BT72" s="242"/>
      <c r="BU72" s="242"/>
      <c r="BV72" s="242"/>
      <c r="BW72" s="242"/>
      <c r="BX72" s="242"/>
      <c r="BY72" s="242"/>
      <c r="BZ72" s="242"/>
      <c r="CA72" s="242"/>
      <c r="CB72" s="242"/>
      <c r="CC72" s="242"/>
      <c r="CD72" s="242"/>
      <c r="CE72" s="242"/>
      <c r="CF72" s="242"/>
      <c r="CG72" s="242"/>
      <c r="CH72" s="242"/>
      <c r="CI72" s="242"/>
      <c r="CJ72" s="242"/>
      <c r="CK72" s="242"/>
      <c r="CL72" s="242"/>
      <c r="CM72" s="242"/>
      <c r="CN72" s="242"/>
      <c r="CO72" s="242"/>
      <c r="CP72" s="242"/>
      <c r="CQ72" s="242"/>
      <c r="CR72" s="242"/>
      <c r="CS72" s="242"/>
      <c r="CT72" s="242"/>
      <c r="CU72" s="242"/>
      <c r="CV72" s="242"/>
      <c r="CW72" s="242"/>
    </row>
    <row r="73" spans="1:5" ht="16.5" customHeight="1">
      <c r="A73" s="170" t="s">
        <v>864</v>
      </c>
      <c r="B73" s="476">
        <v>314</v>
      </c>
      <c r="C73" s="248" t="s">
        <v>258</v>
      </c>
      <c r="D73" s="119">
        <v>19369006564</v>
      </c>
      <c r="E73" s="130">
        <v>29595723434</v>
      </c>
    </row>
    <row r="74" spans="1:5" ht="16.5" customHeight="1">
      <c r="A74" s="170" t="s">
        <v>245</v>
      </c>
      <c r="B74" s="476">
        <v>315</v>
      </c>
      <c r="C74" s="259"/>
      <c r="D74" s="119">
        <v>34046309139</v>
      </c>
      <c r="E74" s="130">
        <v>58268762441</v>
      </c>
    </row>
    <row r="75" spans="1:5" ht="16.5" customHeight="1">
      <c r="A75" s="170" t="s">
        <v>463</v>
      </c>
      <c r="B75" s="476">
        <v>316</v>
      </c>
      <c r="C75" s="248" t="s">
        <v>377</v>
      </c>
      <c r="D75" s="119">
        <v>12524999999</v>
      </c>
      <c r="E75" s="130">
        <v>97233402</v>
      </c>
    </row>
    <row r="76" spans="1:5" s="36" customFormat="1" ht="16.5" customHeight="1">
      <c r="A76" s="170" t="s">
        <v>464</v>
      </c>
      <c r="B76" s="477">
        <v>317</v>
      </c>
      <c r="C76" s="258"/>
      <c r="D76" s="398">
        <v>27200059316</v>
      </c>
      <c r="E76" s="130">
        <v>14582427386</v>
      </c>
    </row>
    <row r="77" spans="1:5" s="36" customFormat="1" ht="16.5" customHeight="1">
      <c r="A77" s="170" t="s">
        <v>479</v>
      </c>
      <c r="B77" s="477">
        <v>318</v>
      </c>
      <c r="C77" s="258"/>
      <c r="D77" s="119">
        <v>0</v>
      </c>
      <c r="E77" s="155">
        <v>0</v>
      </c>
    </row>
    <row r="78" spans="1:5" ht="16.5" customHeight="1">
      <c r="A78" s="170" t="s">
        <v>409</v>
      </c>
      <c r="B78" s="476">
        <v>319</v>
      </c>
      <c r="C78" s="248" t="s">
        <v>378</v>
      </c>
      <c r="D78" s="119">
        <v>8437438043</v>
      </c>
      <c r="E78" s="130">
        <v>8559216760</v>
      </c>
    </row>
    <row r="79" spans="1:5" ht="16.5" customHeight="1">
      <c r="A79" s="170" t="s">
        <v>410</v>
      </c>
      <c r="B79" s="476">
        <v>320</v>
      </c>
      <c r="C79" s="259"/>
      <c r="D79" s="119">
        <v>0</v>
      </c>
      <c r="E79" s="167">
        <v>0</v>
      </c>
    </row>
    <row r="80" spans="1:5" ht="16.5" customHeight="1">
      <c r="A80" s="170" t="s">
        <v>512</v>
      </c>
      <c r="B80" s="476"/>
      <c r="C80" s="259"/>
      <c r="D80" s="119">
        <v>13023719186</v>
      </c>
      <c r="E80" s="119">
        <v>14411396778</v>
      </c>
    </row>
    <row r="81" spans="1:5" s="6" customFormat="1" ht="16.5" customHeight="1">
      <c r="A81" s="233" t="s">
        <v>483</v>
      </c>
      <c r="B81" s="478"/>
      <c r="C81" s="261"/>
      <c r="D81" s="141">
        <v>3747418371</v>
      </c>
      <c r="E81" s="175">
        <v>4517518363</v>
      </c>
    </row>
    <row r="82" spans="1:5" s="6" customFormat="1" ht="16.5" customHeight="1">
      <c r="A82" s="233" t="s">
        <v>484</v>
      </c>
      <c r="B82" s="478"/>
      <c r="C82" s="261"/>
      <c r="D82" s="141">
        <v>6719192745</v>
      </c>
      <c r="E82" s="175">
        <v>7218770345</v>
      </c>
    </row>
    <row r="83" spans="1:5" s="6" customFormat="1" ht="16.5" customHeight="1">
      <c r="A83" s="233" t="s">
        <v>278</v>
      </c>
      <c r="B83" s="478"/>
      <c r="C83" s="261"/>
      <c r="D83" s="141">
        <v>2420358070</v>
      </c>
      <c r="E83" s="175">
        <v>2420358070</v>
      </c>
    </row>
    <row r="84" spans="1:5" s="6" customFormat="1" ht="16.5" customHeight="1">
      <c r="A84" s="233" t="s">
        <v>488</v>
      </c>
      <c r="B84" s="478"/>
      <c r="C84" s="261"/>
      <c r="D84" s="141">
        <v>136750000</v>
      </c>
      <c r="E84" s="175">
        <v>254750000</v>
      </c>
    </row>
    <row r="85" spans="1:5" ht="16.5" customHeight="1">
      <c r="A85" s="151" t="s">
        <v>353</v>
      </c>
      <c r="B85" s="467">
        <v>330</v>
      </c>
      <c r="C85" s="257"/>
      <c r="D85" s="122">
        <v>111358982433</v>
      </c>
      <c r="E85" s="123">
        <v>121357982433</v>
      </c>
    </row>
    <row r="86" spans="1:5" ht="16.5" customHeight="1">
      <c r="A86" s="170" t="s">
        <v>465</v>
      </c>
      <c r="B86" s="476">
        <v>331</v>
      </c>
      <c r="C86" s="259"/>
      <c r="D86" s="119">
        <v>0</v>
      </c>
      <c r="E86" s="130">
        <v>0</v>
      </c>
    </row>
    <row r="87" spans="1:5" s="36" customFormat="1" ht="16.5" customHeight="1">
      <c r="A87" s="170" t="s">
        <v>732</v>
      </c>
      <c r="B87" s="477">
        <v>332</v>
      </c>
      <c r="C87" s="258" t="s">
        <v>379</v>
      </c>
      <c r="D87" s="136">
        <v>0</v>
      </c>
      <c r="E87" s="155">
        <v>0</v>
      </c>
    </row>
    <row r="88" spans="1:5" ht="16.5" customHeight="1">
      <c r="A88" s="170" t="s">
        <v>466</v>
      </c>
      <c r="B88" s="479">
        <v>333</v>
      </c>
      <c r="C88" s="260"/>
      <c r="D88" s="119">
        <v>0</v>
      </c>
      <c r="E88" s="130">
        <v>0</v>
      </c>
    </row>
    <row r="89" spans="1:5" ht="16.5" customHeight="1">
      <c r="A89" s="385" t="s">
        <v>411</v>
      </c>
      <c r="B89" s="480">
        <v>334</v>
      </c>
      <c r="C89" s="386" t="s">
        <v>380</v>
      </c>
      <c r="D89" s="387">
        <v>110853135433</v>
      </c>
      <c r="E89" s="89">
        <v>120852135433</v>
      </c>
    </row>
    <row r="90" spans="1:5" ht="16.5" customHeight="1">
      <c r="A90" s="152" t="s">
        <v>412</v>
      </c>
      <c r="B90" s="479">
        <v>335</v>
      </c>
      <c r="C90" s="260" t="s">
        <v>256</v>
      </c>
      <c r="D90" s="119">
        <v>0</v>
      </c>
      <c r="E90" s="130">
        <v>0</v>
      </c>
    </row>
    <row r="91" spans="1:5" ht="16.5" customHeight="1">
      <c r="A91" s="152" t="s">
        <v>408</v>
      </c>
      <c r="B91" s="479">
        <v>336</v>
      </c>
      <c r="C91" s="260"/>
      <c r="D91" s="115">
        <v>0</v>
      </c>
      <c r="E91" s="130" t="s">
        <v>286</v>
      </c>
    </row>
    <row r="92" spans="1:5" ht="16.5" customHeight="1">
      <c r="A92" s="152" t="s">
        <v>525</v>
      </c>
      <c r="B92" s="479">
        <v>337</v>
      </c>
      <c r="C92" s="260"/>
      <c r="D92" s="115">
        <v>0</v>
      </c>
      <c r="E92" s="130" t="s">
        <v>286</v>
      </c>
    </row>
    <row r="93" spans="1:5" ht="16.5" customHeight="1">
      <c r="A93" s="152" t="s">
        <v>761</v>
      </c>
      <c r="B93" s="479">
        <v>338</v>
      </c>
      <c r="C93" s="260"/>
      <c r="D93" s="115">
        <v>0</v>
      </c>
      <c r="E93" s="130" t="s">
        <v>286</v>
      </c>
    </row>
    <row r="94" spans="1:5" ht="16.5" customHeight="1" thickBot="1">
      <c r="A94" s="152" t="s">
        <v>311</v>
      </c>
      <c r="B94" s="479">
        <v>339</v>
      </c>
      <c r="C94" s="260"/>
      <c r="D94" s="115">
        <v>505847000</v>
      </c>
      <c r="E94" s="130">
        <v>505847000</v>
      </c>
    </row>
    <row r="95" spans="1:5" ht="30" customHeight="1" thickTop="1">
      <c r="A95" s="459" t="s">
        <v>688</v>
      </c>
      <c r="B95" s="460" t="s">
        <v>687</v>
      </c>
      <c r="C95" s="461" t="s">
        <v>492</v>
      </c>
      <c r="D95" s="460" t="s">
        <v>355</v>
      </c>
      <c r="E95" s="462" t="s">
        <v>532</v>
      </c>
    </row>
    <row r="96" spans="1:5" ht="16.5" customHeight="1">
      <c r="A96" s="463">
        <v>1</v>
      </c>
      <c r="B96" s="464">
        <v>2</v>
      </c>
      <c r="C96" s="464">
        <v>3</v>
      </c>
      <c r="D96" s="464">
        <v>4</v>
      </c>
      <c r="E96" s="465">
        <v>4</v>
      </c>
    </row>
    <row r="97" spans="1:5" ht="25.5" customHeight="1">
      <c r="A97" s="448" t="s">
        <v>715</v>
      </c>
      <c r="B97" s="467">
        <v>400</v>
      </c>
      <c r="C97" s="257"/>
      <c r="D97" s="160">
        <v>250101403003</v>
      </c>
      <c r="E97" s="183">
        <v>243941784583</v>
      </c>
    </row>
    <row r="98" spans="1:5" ht="23.25" customHeight="1">
      <c r="A98" s="449" t="s">
        <v>716</v>
      </c>
      <c r="B98" s="467">
        <v>410</v>
      </c>
      <c r="C98" s="257" t="s">
        <v>813</v>
      </c>
      <c r="D98" s="122">
        <v>232995837596</v>
      </c>
      <c r="E98" s="123">
        <v>226836219176</v>
      </c>
    </row>
    <row r="99" spans="1:5" ht="16.5" customHeight="1">
      <c r="A99" s="152" t="s">
        <v>843</v>
      </c>
      <c r="B99" s="476">
        <v>411</v>
      </c>
      <c r="C99" s="259"/>
      <c r="D99" s="136">
        <v>136497380000</v>
      </c>
      <c r="E99" s="130">
        <v>136497380000</v>
      </c>
    </row>
    <row r="100" spans="1:5" ht="16.5" customHeight="1">
      <c r="A100" s="152" t="s">
        <v>844</v>
      </c>
      <c r="B100" s="476">
        <v>412</v>
      </c>
      <c r="C100" s="259"/>
      <c r="D100" s="119">
        <v>-46818182</v>
      </c>
      <c r="E100" s="130">
        <v>-46818182</v>
      </c>
    </row>
    <row r="101" spans="1:5" ht="16.5" customHeight="1">
      <c r="A101" s="152" t="s">
        <v>845</v>
      </c>
      <c r="B101" s="476">
        <v>413</v>
      </c>
      <c r="C101" s="259"/>
      <c r="D101" s="119">
        <v>73423126086</v>
      </c>
      <c r="E101" s="130">
        <v>73423126086</v>
      </c>
    </row>
    <row r="102" spans="1:5" ht="16.5" customHeight="1">
      <c r="A102" s="152" t="s">
        <v>846</v>
      </c>
      <c r="B102" s="476">
        <v>414</v>
      </c>
      <c r="C102" s="259"/>
      <c r="D102" s="119">
        <v>0</v>
      </c>
      <c r="E102" s="130">
        <v>0</v>
      </c>
    </row>
    <row r="103" spans="1:5" ht="16.5" customHeight="1">
      <c r="A103" s="152" t="s">
        <v>847</v>
      </c>
      <c r="B103" s="476">
        <v>415</v>
      </c>
      <c r="C103" s="259"/>
      <c r="D103" s="119">
        <v>0</v>
      </c>
      <c r="E103" s="130">
        <v>0</v>
      </c>
    </row>
    <row r="104" spans="1:5" ht="16.5" customHeight="1">
      <c r="A104" s="152" t="s">
        <v>241</v>
      </c>
      <c r="B104" s="476">
        <v>416</v>
      </c>
      <c r="C104" s="259"/>
      <c r="D104" s="119">
        <v>0</v>
      </c>
      <c r="E104" s="116">
        <v>0</v>
      </c>
    </row>
    <row r="105" spans="1:5" ht="16.5" customHeight="1">
      <c r="A105" s="152" t="s">
        <v>242</v>
      </c>
      <c r="B105" s="476">
        <v>417</v>
      </c>
      <c r="C105" s="259"/>
      <c r="D105" s="119">
        <v>10741407693</v>
      </c>
      <c r="E105" s="116">
        <v>10741407693</v>
      </c>
    </row>
    <row r="106" spans="1:5" ht="16.5" customHeight="1">
      <c r="A106" s="152" t="s">
        <v>814</v>
      </c>
      <c r="B106" s="476">
        <v>418</v>
      </c>
      <c r="C106" s="259"/>
      <c r="D106" s="119">
        <v>6221123579</v>
      </c>
      <c r="E106" s="130">
        <v>6221123579</v>
      </c>
    </row>
    <row r="107" spans="1:5" ht="16.5" customHeight="1">
      <c r="A107" s="152" t="s">
        <v>872</v>
      </c>
      <c r="B107" s="476">
        <v>419</v>
      </c>
      <c r="C107" s="259"/>
      <c r="D107" s="119">
        <v>0</v>
      </c>
      <c r="E107" s="168">
        <v>0</v>
      </c>
    </row>
    <row r="108" spans="1:5" ht="16.5" customHeight="1">
      <c r="A108" s="152" t="s">
        <v>786</v>
      </c>
      <c r="B108" s="476">
        <v>420</v>
      </c>
      <c r="C108" s="259"/>
      <c r="D108" s="131">
        <v>6159618420</v>
      </c>
      <c r="E108" s="116">
        <v>0</v>
      </c>
    </row>
    <row r="109" spans="1:5" ht="16.5" customHeight="1">
      <c r="A109" s="170" t="s">
        <v>873</v>
      </c>
      <c r="B109" s="476">
        <v>421</v>
      </c>
      <c r="C109" s="259"/>
      <c r="D109" s="119">
        <v>0</v>
      </c>
      <c r="E109" s="169">
        <v>0</v>
      </c>
    </row>
    <row r="110" spans="1:5" ht="16.5" customHeight="1">
      <c r="A110" s="170" t="s">
        <v>511</v>
      </c>
      <c r="B110" s="476">
        <v>422</v>
      </c>
      <c r="C110" s="259"/>
      <c r="D110" s="119">
        <v>0</v>
      </c>
      <c r="E110" s="169">
        <v>0</v>
      </c>
    </row>
    <row r="111" spans="1:5" ht="22.5" customHeight="1">
      <c r="A111" s="449" t="s">
        <v>874</v>
      </c>
      <c r="B111" s="467">
        <v>430</v>
      </c>
      <c r="C111" s="257"/>
      <c r="D111" s="171">
        <v>17105565407</v>
      </c>
      <c r="E111" s="172">
        <v>17105565407</v>
      </c>
    </row>
    <row r="112" spans="1:5" ht="21.75" customHeight="1">
      <c r="A112" s="152" t="s">
        <v>37</v>
      </c>
      <c r="B112" s="476">
        <v>432</v>
      </c>
      <c r="C112" s="259" t="s">
        <v>815</v>
      </c>
      <c r="D112" s="173">
        <v>0</v>
      </c>
      <c r="E112" s="175" t="s">
        <v>286</v>
      </c>
    </row>
    <row r="113" spans="1:5" ht="22.5" customHeight="1">
      <c r="A113" s="265" t="s">
        <v>238</v>
      </c>
      <c r="B113" s="481">
        <v>433</v>
      </c>
      <c r="C113" s="262"/>
      <c r="D113" s="224">
        <v>17105565407</v>
      </c>
      <c r="E113" s="174">
        <v>17105565407</v>
      </c>
    </row>
    <row r="114" spans="1:5" ht="23.25" customHeight="1" thickBot="1">
      <c r="A114" s="447" t="s">
        <v>76</v>
      </c>
      <c r="B114" s="40"/>
      <c r="C114" s="263"/>
      <c r="D114" s="410">
        <f>D68+D97</f>
        <v>831456847488</v>
      </c>
      <c r="E114" s="411">
        <v>699037610593</v>
      </c>
    </row>
    <row r="115" spans="1:5" ht="37.5" customHeight="1" thickBot="1" thickTop="1">
      <c r="A115" s="774" t="s">
        <v>644</v>
      </c>
      <c r="B115" s="774"/>
      <c r="C115" s="51"/>
      <c r="D115" s="52">
        <f>D65-D114</f>
        <v>0</v>
      </c>
      <c r="E115" s="52">
        <f>E65-E114</f>
        <v>0</v>
      </c>
    </row>
    <row r="116" spans="1:5" ht="30" customHeight="1" thickTop="1">
      <c r="A116" s="772" t="s">
        <v>77</v>
      </c>
      <c r="B116" s="773"/>
      <c r="C116" s="422" t="s">
        <v>492</v>
      </c>
      <c r="D116" s="421" t="s">
        <v>355</v>
      </c>
      <c r="E116" s="423" t="s">
        <v>532</v>
      </c>
    </row>
    <row r="117" spans="1:5" ht="22.5" customHeight="1">
      <c r="A117" s="236" t="s">
        <v>17</v>
      </c>
      <c r="B117" s="237"/>
      <c r="C117" s="264">
        <v>24</v>
      </c>
      <c r="D117" s="238"/>
      <c r="E117" s="239"/>
    </row>
    <row r="118" spans="1:5" ht="21" customHeight="1">
      <c r="A118" s="152" t="s">
        <v>799</v>
      </c>
      <c r="B118" s="180"/>
      <c r="C118" s="181"/>
      <c r="D118" s="119"/>
      <c r="E118" s="130"/>
    </row>
    <row r="119" spans="1:5" ht="17.25" customHeight="1" hidden="1">
      <c r="A119" s="210" t="s">
        <v>800</v>
      </c>
      <c r="B119" s="180"/>
      <c r="C119" s="181"/>
      <c r="D119" s="119"/>
      <c r="E119" s="130"/>
    </row>
    <row r="120" spans="1:5" ht="16.5" hidden="1">
      <c r="A120" s="210" t="s">
        <v>558</v>
      </c>
      <c r="B120" s="180"/>
      <c r="C120" s="181"/>
      <c r="D120" s="141"/>
      <c r="E120" s="156"/>
    </row>
    <row r="121" spans="1:5" ht="16.5" hidden="1">
      <c r="A121" s="210" t="s">
        <v>559</v>
      </c>
      <c r="B121" s="180"/>
      <c r="C121" s="181"/>
      <c r="D121" s="119"/>
      <c r="E121" s="130"/>
    </row>
    <row r="122" spans="1:5" ht="16.5" hidden="1">
      <c r="A122" s="152" t="s">
        <v>19</v>
      </c>
      <c r="B122" s="180"/>
      <c r="C122" s="181"/>
      <c r="D122" s="119"/>
      <c r="E122" s="130"/>
    </row>
    <row r="123" spans="1:5" ht="16.5" hidden="1">
      <c r="A123" s="152" t="s">
        <v>560</v>
      </c>
      <c r="B123" s="180"/>
      <c r="C123" s="181"/>
      <c r="D123" s="119"/>
      <c r="E123" s="130"/>
    </row>
    <row r="124" spans="1:5" ht="22.5" customHeight="1">
      <c r="A124" s="215" t="s">
        <v>561</v>
      </c>
      <c r="B124" s="180"/>
      <c r="C124" s="181"/>
      <c r="D124" s="127"/>
      <c r="E124" s="130"/>
    </row>
    <row r="125" spans="1:5" ht="20.25" customHeight="1">
      <c r="A125" s="152" t="s">
        <v>562</v>
      </c>
      <c r="B125" s="180"/>
      <c r="C125" s="181"/>
      <c r="D125" s="119"/>
      <c r="E125" s="130"/>
    </row>
    <row r="126" spans="1:5" ht="4.5" customHeight="1" thickBot="1">
      <c r="A126" s="42"/>
      <c r="B126" s="176"/>
      <c r="C126" s="177"/>
      <c r="D126" s="178"/>
      <c r="E126" s="179"/>
    </row>
    <row r="127" ht="7.5" customHeight="1" thickTop="1"/>
    <row r="128" spans="1:5" ht="39.75" customHeight="1">
      <c r="A128" s="275" t="s">
        <v>649</v>
      </c>
      <c r="B128" s="275" t="s">
        <v>631</v>
      </c>
      <c r="D128" s="275"/>
      <c r="E128" s="243" t="s">
        <v>737</v>
      </c>
    </row>
    <row r="130" spans="4:5" ht="15">
      <c r="D130" s="1"/>
      <c r="E130" s="1"/>
    </row>
    <row r="131" spans="1:4" ht="50.25" customHeight="1">
      <c r="A131" s="775"/>
      <c r="B131" s="775"/>
      <c r="C131" s="775"/>
      <c r="D131" s="775"/>
    </row>
    <row r="132" spans="1:2" ht="192.75" customHeight="1" hidden="1">
      <c r="A132" s="282" t="s">
        <v>580</v>
      </c>
      <c r="B132" s="55"/>
    </row>
    <row r="133" spans="1:2" ht="54.75" customHeight="1" hidden="1">
      <c r="A133" s="282" t="s">
        <v>582</v>
      </c>
      <c r="B133" s="55"/>
    </row>
    <row r="134" spans="1:2" ht="22.5" hidden="1">
      <c r="A134" s="281"/>
      <c r="B134" s="55"/>
    </row>
    <row r="135" spans="1:2" ht="22.5" hidden="1">
      <c r="A135" s="281"/>
      <c r="B135" s="55"/>
    </row>
    <row r="136" spans="1:5" ht="19.5" hidden="1">
      <c r="A136" s="776" t="s">
        <v>816</v>
      </c>
      <c r="B136" s="776"/>
      <c r="C136" s="776"/>
      <c r="D136" s="776"/>
      <c r="E136" s="776"/>
    </row>
    <row r="137" spans="1:5" ht="20.25" hidden="1">
      <c r="A137" s="751" t="s">
        <v>332</v>
      </c>
      <c r="B137" s="751"/>
      <c r="C137" s="751"/>
      <c r="D137" s="751"/>
      <c r="E137" s="751"/>
    </row>
    <row r="138" spans="1:5" ht="20.25" hidden="1">
      <c r="A138" s="751"/>
      <c r="B138" s="751"/>
      <c r="C138" s="751"/>
      <c r="D138" s="751"/>
      <c r="E138" s="751"/>
    </row>
    <row r="139" ht="15" hidden="1"/>
    <row r="140" spans="1:5" ht="20.25" hidden="1">
      <c r="A140" s="754" t="s">
        <v>670</v>
      </c>
      <c r="B140" s="754"/>
      <c r="C140" s="754"/>
      <c r="D140" s="754"/>
      <c r="E140" s="754"/>
    </row>
    <row r="141" spans="1:5" ht="29.25" hidden="1" thickTop="1">
      <c r="A141" s="755" t="s">
        <v>671</v>
      </c>
      <c r="B141" s="756"/>
      <c r="C141" s="757"/>
      <c r="D141" s="41" t="s">
        <v>751</v>
      </c>
      <c r="E141" s="96" t="s">
        <v>544</v>
      </c>
    </row>
    <row r="142" spans="1:5" ht="15.75" hidden="1">
      <c r="A142" s="206" t="s">
        <v>796</v>
      </c>
      <c r="B142" s="194"/>
      <c r="C142" s="195"/>
      <c r="D142" s="196"/>
      <c r="E142" s="202"/>
    </row>
    <row r="143" spans="1:5" ht="15" hidden="1">
      <c r="A143" s="88" t="s">
        <v>480</v>
      </c>
      <c r="B143" s="194"/>
      <c r="C143" s="195"/>
      <c r="D143" s="197">
        <f>D9/D69</f>
        <v>1.0361492029042556</v>
      </c>
      <c r="E143" s="283">
        <f>E9/E69</f>
        <v>1.0490341739929903</v>
      </c>
    </row>
    <row r="144" spans="1:5" ht="15" hidden="1">
      <c r="A144" s="400" t="s">
        <v>94</v>
      </c>
      <c r="B144" s="198"/>
      <c r="C144" s="199"/>
      <c r="D144" s="200"/>
      <c r="E144" s="201"/>
    </row>
    <row r="145" spans="1:5" ht="15" hidden="1">
      <c r="A145" s="186" t="s">
        <v>95</v>
      </c>
      <c r="B145" s="188"/>
      <c r="C145" s="187"/>
      <c r="D145" s="375">
        <f>(D10+D13)/D69</f>
        <v>0.00887195121170648</v>
      </c>
      <c r="E145" s="374">
        <f>(E10+E13)/E69</f>
        <v>0.008063791166610951</v>
      </c>
    </row>
    <row r="146" spans="1:5" s="6" customFormat="1" ht="15.75" hidden="1">
      <c r="A146" s="400" t="s">
        <v>327</v>
      </c>
      <c r="B146" s="190"/>
      <c r="C146" s="191"/>
      <c r="D146" s="286"/>
      <c r="E146" s="193"/>
    </row>
    <row r="147" spans="1:5" ht="15" hidden="1">
      <c r="A147" s="186" t="s">
        <v>237</v>
      </c>
      <c r="B147" s="188"/>
      <c r="C147" s="187"/>
      <c r="D147" s="401">
        <f>344521607010/D89</f>
        <v>3.107910350611869</v>
      </c>
      <c r="E147" s="402">
        <f>289991215150/E89</f>
        <v>2.399553918604691</v>
      </c>
    </row>
    <row r="148" spans="1:5" s="6" customFormat="1" ht="15.75" hidden="1">
      <c r="A148" s="400" t="s">
        <v>795</v>
      </c>
      <c r="B148" s="190"/>
      <c r="C148" s="191"/>
      <c r="D148" s="286"/>
      <c r="E148" s="403"/>
    </row>
    <row r="149" spans="1:5" s="38" customFormat="1" ht="15" hidden="1">
      <c r="A149" s="216" t="s">
        <v>725</v>
      </c>
      <c r="B149" s="217"/>
      <c r="C149" s="218"/>
      <c r="D149" s="401">
        <f>(D114-D68)/D99</f>
        <v>1.832279879679742</v>
      </c>
      <c r="E149" s="404">
        <f>(E114-E68)/E99</f>
        <v>1.7871536038493925</v>
      </c>
    </row>
    <row r="150" spans="1:5" s="6" customFormat="1" ht="15.75" hidden="1">
      <c r="A150" s="400" t="s">
        <v>724</v>
      </c>
      <c r="B150" s="190"/>
      <c r="C150" s="191"/>
      <c r="D150" s="286"/>
      <c r="E150" s="403"/>
    </row>
    <row r="151" spans="1:5" s="6" customFormat="1" ht="15.75" hidden="1">
      <c r="A151" s="209" t="s">
        <v>321</v>
      </c>
      <c r="B151" s="190"/>
      <c r="C151" s="191"/>
      <c r="D151" s="286"/>
      <c r="E151" s="403"/>
    </row>
    <row r="152" spans="1:5" ht="15.75" hidden="1">
      <c r="A152" s="212" t="s">
        <v>323</v>
      </c>
      <c r="B152" s="188"/>
      <c r="C152" s="187"/>
      <c r="D152" s="405">
        <f>KQHDSX!G28</f>
        <v>7699523025</v>
      </c>
      <c r="E152" s="208">
        <v>73214433614</v>
      </c>
    </row>
    <row r="153" spans="1:5" ht="15.75" hidden="1">
      <c r="A153" s="212" t="s">
        <v>794</v>
      </c>
      <c r="B153" s="188"/>
      <c r="C153" s="187"/>
      <c r="D153" s="405">
        <f>KQHDSX!G31</f>
        <v>6159618420</v>
      </c>
      <c r="E153" s="208">
        <v>64041962101</v>
      </c>
    </row>
    <row r="154" spans="1:5" ht="15.75" hidden="1">
      <c r="A154" s="212" t="s">
        <v>322</v>
      </c>
      <c r="B154" s="188"/>
      <c r="C154" s="187"/>
      <c r="D154" s="405">
        <f>KQHDSX!G14+KQHDSX!G19+KQHDSX!G25</f>
        <v>454405143376</v>
      </c>
      <c r="E154" s="208">
        <v>2081173779525</v>
      </c>
    </row>
    <row r="155" spans="1:5" ht="15" hidden="1">
      <c r="A155" s="186" t="s">
        <v>8</v>
      </c>
      <c r="B155" s="188"/>
      <c r="C155" s="187"/>
      <c r="D155" s="401">
        <f>D152/D154*100</f>
        <v>1.694418106229266</v>
      </c>
      <c r="E155" s="406">
        <f>E152/E154*100</f>
        <v>3.5179394596596447</v>
      </c>
    </row>
    <row r="156" spans="1:5" ht="15" hidden="1">
      <c r="A156" s="186" t="s">
        <v>9</v>
      </c>
      <c r="B156" s="188"/>
      <c r="C156" s="187"/>
      <c r="D156" s="401">
        <f>D152/D114*100</f>
        <v>0.9260279770696246</v>
      </c>
      <c r="E156" s="406">
        <f>E152/E114*100</f>
        <v>10.473604353260981</v>
      </c>
    </row>
    <row r="157" spans="1:5" ht="15" hidden="1">
      <c r="A157" s="186" t="s">
        <v>362</v>
      </c>
      <c r="B157" s="188"/>
      <c r="C157" s="187"/>
      <c r="D157" s="401">
        <f>D152/D98*100</f>
        <v>3.304575353981424</v>
      </c>
      <c r="E157" s="406">
        <f>E152/E98*100</f>
        <v>32.27634188224308</v>
      </c>
    </row>
    <row r="158" spans="1:5" ht="15" hidden="1">
      <c r="A158" s="186" t="s">
        <v>738</v>
      </c>
      <c r="B158" s="188"/>
      <c r="C158" s="187"/>
      <c r="D158" s="401">
        <f>D154/(D39+D45)*100</f>
        <v>178.36504649325113</v>
      </c>
      <c r="E158" s="404">
        <f>E154/(E39+E45)*100</f>
        <v>761.8111269126549</v>
      </c>
    </row>
    <row r="159" spans="1:5" ht="15" hidden="1">
      <c r="A159" s="186" t="s">
        <v>818</v>
      </c>
      <c r="B159" s="188"/>
      <c r="C159" s="187"/>
      <c r="D159" s="454" t="e">
        <f>D154/D165</f>
        <v>#REF!</v>
      </c>
      <c r="E159" s="207">
        <v>16.8</v>
      </c>
    </row>
    <row r="160" spans="1:5" s="6" customFormat="1" ht="15.75" hidden="1">
      <c r="A160" s="189" t="s">
        <v>404</v>
      </c>
      <c r="B160" s="190"/>
      <c r="C160" s="191"/>
      <c r="D160" s="213" t="e">
        <f>(SUM(#REF!))/9+(SUM(#REF!))/12</f>
        <v>#REF!</v>
      </c>
      <c r="E160" s="383">
        <f>E10</f>
        <v>2691192275</v>
      </c>
    </row>
    <row r="161" spans="1:5" s="6" customFormat="1" ht="15.75" hidden="1">
      <c r="A161" s="189" t="s">
        <v>405</v>
      </c>
      <c r="B161" s="190"/>
      <c r="C161" s="191"/>
      <c r="D161" s="213" t="e">
        <f>#REF!</f>
        <v>#REF!</v>
      </c>
      <c r="E161" s="383">
        <f>E24</f>
        <v>194787360992</v>
      </c>
    </row>
    <row r="162" spans="1:5" s="6" customFormat="1" ht="15.75" hidden="1">
      <c r="A162" s="189" t="s">
        <v>283</v>
      </c>
      <c r="B162" s="190"/>
      <c r="C162" s="191"/>
      <c r="D162" s="213" t="e">
        <f>SUM(#REF!)/12</f>
        <v>#REF!</v>
      </c>
      <c r="E162" s="383">
        <f>E17+E18</f>
        <v>132620611270</v>
      </c>
    </row>
    <row r="163" spans="1:5" s="6" customFormat="1" ht="15.75" hidden="1">
      <c r="A163" s="189" t="s">
        <v>284</v>
      </c>
      <c r="B163" s="190"/>
      <c r="C163" s="191"/>
      <c r="D163" s="213" t="e">
        <f>SUM(#REF!)/12</f>
        <v>#REF!</v>
      </c>
      <c r="E163" s="383">
        <f>E71+E71</f>
        <v>138859996508</v>
      </c>
    </row>
    <row r="164" spans="1:5" s="6" customFormat="1" ht="15.75" hidden="1">
      <c r="A164" s="189" t="s">
        <v>437</v>
      </c>
      <c r="B164" s="190"/>
      <c r="C164" s="191"/>
      <c r="D164" s="213"/>
      <c r="E164" s="383"/>
    </row>
    <row r="165" spans="1:5" s="6" customFormat="1" ht="15.75" hidden="1">
      <c r="A165" s="219" t="s">
        <v>328</v>
      </c>
      <c r="B165" s="190"/>
      <c r="C165" s="191"/>
      <c r="D165" s="214" t="e">
        <f>D160+D161+D162-D163+D164</f>
        <v>#REF!</v>
      </c>
      <c r="E165" s="214">
        <f>E160+E161+E162-E163+E164</f>
        <v>191239168029</v>
      </c>
    </row>
    <row r="166" spans="1:5" ht="15.75" hidden="1" thickBot="1">
      <c r="A166" s="203"/>
      <c r="B166" s="205"/>
      <c r="C166" s="204"/>
      <c r="D166" s="184"/>
      <c r="E166" s="185"/>
    </row>
    <row r="167" ht="15" hidden="1"/>
    <row r="168" spans="4:5" ht="15.75" hidden="1">
      <c r="D168" s="758" t="s">
        <v>817</v>
      </c>
      <c r="E168" s="758"/>
    </row>
    <row r="169" ht="15" hidden="1"/>
    <row r="170" spans="1:5" ht="17.25" hidden="1">
      <c r="A170" s="759" t="s">
        <v>4</v>
      </c>
      <c r="B170" s="759"/>
      <c r="C170" s="759"/>
      <c r="D170" s="759"/>
      <c r="E170" s="759"/>
    </row>
    <row r="171" spans="1:5" ht="15.75" hidden="1" thickTop="1">
      <c r="A171" s="293" t="s">
        <v>855</v>
      </c>
      <c r="B171" s="407" t="s">
        <v>526</v>
      </c>
      <c r="C171" s="407" t="s">
        <v>650</v>
      </c>
      <c r="D171" s="752" t="s">
        <v>852</v>
      </c>
      <c r="E171" s="753"/>
    </row>
    <row r="172" spans="1:5" ht="20.25" hidden="1">
      <c r="A172" s="292" t="s">
        <v>513</v>
      </c>
      <c r="B172" s="296"/>
      <c r="C172" s="296"/>
      <c r="D172" s="294"/>
      <c r="E172" s="308"/>
    </row>
    <row r="173" spans="1:5" ht="15.75" hidden="1">
      <c r="A173" s="273" t="s">
        <v>398</v>
      </c>
      <c r="B173" s="297"/>
      <c r="C173" s="297"/>
      <c r="D173" s="288"/>
      <c r="E173" s="309"/>
    </row>
    <row r="174" spans="1:5" ht="15" hidden="1">
      <c r="A174" s="289" t="s">
        <v>594</v>
      </c>
      <c r="B174" s="298">
        <f>D31/D65</f>
        <v>0.41429737334621153</v>
      </c>
      <c r="C174" s="298">
        <f>E31/E65</f>
        <v>0.49916514110019783</v>
      </c>
      <c r="D174" s="288"/>
      <c r="E174" s="309"/>
    </row>
    <row r="175" spans="1:5" ht="15" hidden="1">
      <c r="A175" s="289" t="s">
        <v>595</v>
      </c>
      <c r="B175" s="298">
        <f>D9/D65</f>
        <v>0.5857026266537885</v>
      </c>
      <c r="C175" s="298">
        <f>E9/E65</f>
        <v>0.5008348588998022</v>
      </c>
      <c r="D175" s="288"/>
      <c r="E175" s="309"/>
    </row>
    <row r="176" spans="1:5" ht="15.75" hidden="1">
      <c r="A176" s="273" t="s">
        <v>399</v>
      </c>
      <c r="B176" s="298"/>
      <c r="C176" s="298"/>
      <c r="D176" s="288"/>
      <c r="E176" s="309"/>
    </row>
    <row r="177" spans="1:5" ht="15" hidden="1">
      <c r="A177" s="289" t="s">
        <v>593</v>
      </c>
      <c r="B177" s="298">
        <f>D68/D114</f>
        <v>0.6992009822775443</v>
      </c>
      <c r="C177" s="298">
        <f>E68/E114</f>
        <v>0.6510319603889955</v>
      </c>
      <c r="D177" s="288"/>
      <c r="E177" s="309"/>
    </row>
    <row r="178" spans="1:5" ht="15" hidden="1">
      <c r="A178" s="289" t="s">
        <v>798</v>
      </c>
      <c r="B178" s="298">
        <f>D97/D114</f>
        <v>0.30079901772245565</v>
      </c>
      <c r="C178" s="298">
        <f>E97/E114</f>
        <v>0.34896803961100453</v>
      </c>
      <c r="D178" s="288"/>
      <c r="E178" s="309"/>
    </row>
    <row r="179" spans="1:5" ht="15.75" hidden="1">
      <c r="A179" s="273" t="s">
        <v>550</v>
      </c>
      <c r="B179" s="298"/>
      <c r="C179" s="298"/>
      <c r="D179" s="288"/>
      <c r="E179" s="309"/>
    </row>
    <row r="180" spans="1:5" ht="15" hidden="1">
      <c r="A180" s="290" t="s">
        <v>543</v>
      </c>
      <c r="B180" s="298" t="e">
        <f>#REF!/((#REF!+#REF!+#REF!)/3)</f>
        <v>#REF!</v>
      </c>
      <c r="C180" s="298">
        <v>20.17</v>
      </c>
      <c r="D180" s="295" t="s">
        <v>12</v>
      </c>
      <c r="E180" s="309"/>
    </row>
    <row r="181" spans="1:5" ht="15.75" hidden="1">
      <c r="A181" s="291" t="s">
        <v>851</v>
      </c>
      <c r="B181" s="299" t="e">
        <f>90/B180</f>
        <v>#REF!</v>
      </c>
      <c r="C181" s="299">
        <v>17.85</v>
      </c>
      <c r="D181" s="760" t="s">
        <v>545</v>
      </c>
      <c r="E181" s="761"/>
    </row>
    <row r="182" spans="1:5" ht="15" hidden="1">
      <c r="A182" s="290" t="s">
        <v>315</v>
      </c>
      <c r="B182" s="298" t="e">
        <f>#REF!/((#REF!+#REF!+#REF!+#REF!)/3)</f>
        <v>#REF!</v>
      </c>
      <c r="C182" s="298">
        <v>23.68</v>
      </c>
      <c r="D182" s="295"/>
      <c r="E182" s="309"/>
    </row>
    <row r="183" spans="1:5" ht="15.75" hidden="1">
      <c r="A183" s="290" t="s">
        <v>316</v>
      </c>
      <c r="B183" s="299" t="e">
        <f>90/B182</f>
        <v>#REF!</v>
      </c>
      <c r="C183" s="299">
        <v>15.2</v>
      </c>
      <c r="D183" s="760" t="s">
        <v>546</v>
      </c>
      <c r="E183" s="761"/>
    </row>
    <row r="184" spans="1:5" ht="15" hidden="1">
      <c r="A184" s="290" t="s">
        <v>668</v>
      </c>
      <c r="B184" s="298" t="e">
        <f>#REF!/((#REF!+#REF!+#REF!)/3)</f>
        <v>#REF!</v>
      </c>
      <c r="C184" s="298">
        <v>13.61</v>
      </c>
      <c r="D184" s="295"/>
      <c r="E184" s="309"/>
    </row>
    <row r="185" spans="1:5" ht="15.75" hidden="1">
      <c r="A185" s="290" t="s">
        <v>862</v>
      </c>
      <c r="B185" s="299" t="e">
        <f>90/B184</f>
        <v>#REF!</v>
      </c>
      <c r="C185" s="299">
        <v>26.45</v>
      </c>
      <c r="D185" s="760" t="s">
        <v>638</v>
      </c>
      <c r="E185" s="761"/>
    </row>
    <row r="186" spans="1:5" ht="31.5" hidden="1">
      <c r="A186" s="313" t="s">
        <v>639</v>
      </c>
      <c r="B186" s="300" t="e">
        <f>B181+B183-B185</f>
        <v>#REF!</v>
      </c>
      <c r="C186" s="300">
        <f>C181+C183-C185</f>
        <v>6.599999999999998</v>
      </c>
      <c r="D186" s="760" t="s">
        <v>784</v>
      </c>
      <c r="E186" s="761"/>
    </row>
    <row r="187" spans="1:5" ht="15.75" hidden="1">
      <c r="A187" s="273" t="s">
        <v>549</v>
      </c>
      <c r="B187" s="297"/>
      <c r="C187" s="297"/>
      <c r="D187" s="288"/>
      <c r="E187" s="309"/>
    </row>
    <row r="188" spans="1:5" ht="15" hidden="1">
      <c r="A188" s="289" t="s">
        <v>489</v>
      </c>
      <c r="B188" s="298">
        <f>D152/D154*100</f>
        <v>1.694418106229266</v>
      </c>
      <c r="C188" s="298">
        <f>E152/E154*100</f>
        <v>3.5179394596596447</v>
      </c>
      <c r="D188" s="288"/>
      <c r="E188" s="309"/>
    </row>
    <row r="189" spans="1:5" ht="30.75" hidden="1">
      <c r="A189" s="307" t="s">
        <v>622</v>
      </c>
      <c r="B189" s="305" t="e">
        <f>(B190*(B191-B193))/((B190*(B191-B193))-(B194*B190))</f>
        <v>#REF!</v>
      </c>
      <c r="C189" s="305">
        <v>6.02</v>
      </c>
      <c r="D189" s="762" t="s">
        <v>740</v>
      </c>
      <c r="E189" s="763"/>
    </row>
    <row r="190" spans="1:5" ht="15" hidden="1">
      <c r="A190" s="223" t="s">
        <v>431</v>
      </c>
      <c r="B190" s="100" t="e">
        <f>#REF!</f>
        <v>#REF!</v>
      </c>
      <c r="C190" s="301">
        <v>2141367</v>
      </c>
      <c r="D190" s="764"/>
      <c r="E190" s="765"/>
    </row>
    <row r="191" spans="1:5" ht="15" hidden="1">
      <c r="A191" s="223" t="s">
        <v>298</v>
      </c>
      <c r="B191" s="100" t="e">
        <f>#REF!</f>
        <v>#REF!</v>
      </c>
      <c r="C191" s="301">
        <v>713234</v>
      </c>
      <c r="D191" s="764"/>
      <c r="E191" s="765"/>
    </row>
    <row r="192" spans="1:5" ht="15" hidden="1">
      <c r="A192" s="223" t="s">
        <v>299</v>
      </c>
      <c r="B192" s="100" t="e">
        <f>#REF!+#REF!+#REF!+#REF!/#REF!</f>
        <v>#REF!</v>
      </c>
      <c r="C192" s="301">
        <v>691851</v>
      </c>
      <c r="D192" s="764"/>
      <c r="E192" s="765"/>
    </row>
    <row r="193" spans="1:5" s="6" customFormat="1" ht="15.75" hidden="1">
      <c r="A193" s="312" t="s">
        <v>621</v>
      </c>
      <c r="B193" s="192" t="e">
        <f>B192-B194</f>
        <v>#REF!</v>
      </c>
      <c r="C193" s="302">
        <v>584572</v>
      </c>
      <c r="D193" s="764"/>
      <c r="E193" s="765"/>
    </row>
    <row r="194" spans="1:5" s="6" customFormat="1" ht="15.75" hidden="1">
      <c r="A194" s="312" t="s">
        <v>640</v>
      </c>
      <c r="B194" s="192" t="e">
        <f>(TM!C194+KQHDSX!G20+#REF!)/B190</f>
        <v>#REF!</v>
      </c>
      <c r="C194" s="302">
        <v>107278</v>
      </c>
      <c r="D194" s="766"/>
      <c r="E194" s="767"/>
    </row>
    <row r="195" spans="1:5" ht="15.75" hidden="1">
      <c r="A195" s="273" t="s">
        <v>576</v>
      </c>
      <c r="B195" s="380"/>
      <c r="C195" s="380"/>
      <c r="D195" s="381"/>
      <c r="E195" s="382"/>
    </row>
    <row r="196" spans="1:5" ht="15" hidden="1">
      <c r="A196" s="311" t="s">
        <v>566</v>
      </c>
      <c r="B196" s="303">
        <f>(D152+KQHDSX!G20)/((D97+E97)/2)*1</f>
        <v>0.06223247075266675</v>
      </c>
      <c r="C196" s="303">
        <v>1.51</v>
      </c>
      <c r="D196" s="304" t="s">
        <v>527</v>
      </c>
      <c r="E196" s="310"/>
    </row>
    <row r="197" spans="1:5" ht="15" hidden="1">
      <c r="A197" s="311" t="s">
        <v>475</v>
      </c>
      <c r="B197" s="305">
        <f>KQHDSX!G31/((D97+E97)/2)*1</f>
        <v>0.024935546424988488</v>
      </c>
      <c r="C197" s="305">
        <v>0.53</v>
      </c>
      <c r="D197" s="304" t="s">
        <v>527</v>
      </c>
      <c r="E197" s="310"/>
    </row>
    <row r="198" spans="1:5" ht="15" hidden="1">
      <c r="A198" s="311" t="s">
        <v>758</v>
      </c>
      <c r="B198" s="306">
        <f>(KQHDSX!E31+TM!C194)/((D98+E98)/2)*1</f>
        <v>0.11038739742142059</v>
      </c>
      <c r="C198" s="306">
        <v>3</v>
      </c>
      <c r="D198" s="304" t="s">
        <v>527</v>
      </c>
      <c r="E198" s="310"/>
    </row>
    <row r="199" spans="1:5" ht="15.75" hidden="1">
      <c r="A199" s="273" t="s">
        <v>23</v>
      </c>
      <c r="B199" s="361"/>
      <c r="C199" s="361"/>
      <c r="D199" s="362"/>
      <c r="E199" s="363"/>
    </row>
    <row r="200" spans="1:5" s="36" customFormat="1" ht="15.75" hidden="1">
      <c r="A200" s="364" t="s">
        <v>363</v>
      </c>
      <c r="B200" s="368">
        <f>D153/D154*100</f>
        <v>1.3555344849834128</v>
      </c>
      <c r="C200" s="368">
        <v>3.6</v>
      </c>
      <c r="D200" s="760" t="s">
        <v>744</v>
      </c>
      <c r="E200" s="761"/>
    </row>
    <row r="201" spans="1:5" s="36" customFormat="1" ht="15.75" hidden="1">
      <c r="A201" s="364" t="s">
        <v>823</v>
      </c>
      <c r="B201" s="365">
        <f>D153/D114*100</f>
        <v>0.7408223816556997</v>
      </c>
      <c r="C201" s="365">
        <v>8</v>
      </c>
      <c r="D201" s="760" t="s">
        <v>743</v>
      </c>
      <c r="E201" s="761"/>
    </row>
    <row r="202" spans="1:5" s="36" customFormat="1" ht="15.75" hidden="1">
      <c r="A202" s="364" t="s">
        <v>793</v>
      </c>
      <c r="B202" s="365">
        <f>D153/D98*100</f>
        <v>2.643660283185139</v>
      </c>
      <c r="C202" s="365">
        <v>26.1</v>
      </c>
      <c r="D202" s="760" t="s">
        <v>528</v>
      </c>
      <c r="E202" s="761"/>
    </row>
    <row r="203" spans="1:5" s="36" customFormat="1" ht="15.75" hidden="1">
      <c r="A203" s="369" t="s">
        <v>24</v>
      </c>
      <c r="B203" s="365"/>
      <c r="C203" s="365"/>
      <c r="D203" s="366"/>
      <c r="E203" s="367"/>
    </row>
    <row r="204" spans="1:5" s="36" customFormat="1" ht="15" hidden="1">
      <c r="A204" s="364" t="s">
        <v>789</v>
      </c>
      <c r="B204" s="365" t="e">
        <f>D154/D161</f>
        <v>#REF!</v>
      </c>
      <c r="C204" s="365">
        <v>8.8</v>
      </c>
      <c r="D204" s="366"/>
      <c r="E204" s="367"/>
    </row>
    <row r="205" spans="1:5" s="36" customFormat="1" ht="15" hidden="1">
      <c r="A205" s="364" t="s">
        <v>790</v>
      </c>
      <c r="B205" s="365">
        <f>D154/((D38+E38)/2)</f>
        <v>1.6944096511681597</v>
      </c>
      <c r="C205" s="365">
        <v>3.4</v>
      </c>
      <c r="D205" s="366"/>
      <c r="E205" s="367"/>
    </row>
    <row r="206" spans="1:5" s="36" customFormat="1" ht="15" hidden="1">
      <c r="A206" s="364" t="s">
        <v>374</v>
      </c>
      <c r="B206" s="365">
        <f>D154/((D9+E9)/2)</f>
        <v>1.0856795823804057</v>
      </c>
      <c r="C206" s="365">
        <v>5.5</v>
      </c>
      <c r="D206" s="366"/>
      <c r="E206" s="367"/>
    </row>
    <row r="207" spans="1:5" s="36" customFormat="1" ht="15" hidden="1">
      <c r="A207" s="376"/>
      <c r="B207" s="377"/>
      <c r="C207" s="377"/>
      <c r="D207" s="378"/>
      <c r="E207" s="379"/>
    </row>
    <row r="208" ht="15" hidden="1">
      <c r="A208" s="3"/>
    </row>
    <row r="209" spans="1:4" ht="16.5" hidden="1">
      <c r="A209" s="3"/>
      <c r="D209" s="13" t="s">
        <v>11</v>
      </c>
    </row>
    <row r="210" ht="15" hidden="1">
      <c r="A210" s="3"/>
    </row>
    <row r="211" ht="15" hidden="1">
      <c r="A211" s="3"/>
    </row>
    <row r="212" ht="15" hidden="1">
      <c r="A212" s="3"/>
    </row>
    <row r="213" ht="15" hidden="1">
      <c r="A213" s="3"/>
    </row>
    <row r="214" ht="15" hidden="1">
      <c r="A214" s="3"/>
    </row>
    <row r="215" ht="15" hidden="1">
      <c r="A215" s="3"/>
    </row>
    <row r="216" ht="15" hidden="1">
      <c r="A216" s="3"/>
    </row>
  </sheetData>
  <sheetProtection/>
  <mergeCells count="24">
    <mergeCell ref="D202:E202"/>
    <mergeCell ref="A116:B116"/>
    <mergeCell ref="A115:B115"/>
    <mergeCell ref="A131:D131"/>
    <mergeCell ref="A136:E136"/>
    <mergeCell ref="D200:E200"/>
    <mergeCell ref="D201:E201"/>
    <mergeCell ref="D185:E185"/>
    <mergeCell ref="D183:E183"/>
    <mergeCell ref="D189:E194"/>
    <mergeCell ref="D181:E181"/>
    <mergeCell ref="D186:E186"/>
    <mergeCell ref="C2:E2"/>
    <mergeCell ref="A4:E4"/>
    <mergeCell ref="A5:E5"/>
    <mergeCell ref="C6:E6"/>
    <mergeCell ref="B3:E3"/>
    <mergeCell ref="A137:E137"/>
    <mergeCell ref="D171:E171"/>
    <mergeCell ref="A138:E138"/>
    <mergeCell ref="A140:E140"/>
    <mergeCell ref="A141:C141"/>
    <mergeCell ref="D168:E168"/>
    <mergeCell ref="A170:E170"/>
  </mergeCells>
  <printOptions/>
  <pageMargins left="0.67" right="0.21" top="0.17" bottom="0.2" header="0.17" footer="0.2"/>
  <pageSetup horizontalDpi="600" verticalDpi="600" orientation="portrait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 s="18"/>
      <c r="C1"/>
    </row>
    <row r="2" ht="15.75" thickBot="1">
      <c r="A2" s="18"/>
    </row>
    <row r="3" spans="1:3" ht="15.75" thickBot="1">
      <c r="A3" s="18"/>
      <c r="C3" s="18"/>
    </row>
    <row r="4" spans="1:3" ht="15">
      <c r="A4" s="18"/>
      <c r="C4" s="18"/>
    </row>
    <row r="5" ht="15">
      <c r="C5" s="18"/>
    </row>
    <row r="6" ht="15.75" thickBot="1">
      <c r="C6" s="18"/>
    </row>
    <row r="7" spans="1:3" ht="15">
      <c r="A7" s="18"/>
      <c r="C7" s="18"/>
    </row>
    <row r="8" spans="1:3" ht="15">
      <c r="A8" s="18"/>
      <c r="C8" s="18"/>
    </row>
    <row r="9" spans="1:3" ht="15">
      <c r="A9" s="18"/>
      <c r="C9" s="18"/>
    </row>
    <row r="10" spans="1:3" ht="15">
      <c r="A10" s="18"/>
      <c r="C10" s="18"/>
    </row>
    <row r="11" spans="1:3" ht="15.75" thickBot="1">
      <c r="A11" s="18"/>
      <c r="C11" s="18"/>
    </row>
    <row r="12" ht="15">
      <c r="C12" s="18"/>
    </row>
    <row r="13" ht="15.75" thickBot="1">
      <c r="C13" s="18"/>
    </row>
    <row r="14" spans="1:3" ht="15.75" thickBot="1">
      <c r="A14" s="18"/>
      <c r="C14" s="18"/>
    </row>
    <row r="15" ht="15">
      <c r="A15" s="18"/>
    </row>
    <row r="16" ht="15.75" thickBot="1">
      <c r="A16" s="18"/>
    </row>
    <row r="17" spans="1:3" ht="15.75" thickBot="1">
      <c r="A17" s="18"/>
      <c r="C17" s="18"/>
    </row>
    <row r="18" ht="15">
      <c r="C18" s="18"/>
    </row>
    <row r="19" ht="15">
      <c r="C19" s="18"/>
    </row>
    <row r="20" spans="1:3" ht="15">
      <c r="A20" s="18"/>
      <c r="C20" s="18"/>
    </row>
    <row r="21" spans="1:3" ht="15">
      <c r="A21" s="18"/>
      <c r="C21" s="18"/>
    </row>
    <row r="22" spans="1:3" ht="15">
      <c r="A22" s="18"/>
      <c r="C22" s="18"/>
    </row>
    <row r="23" spans="1:3" ht="15">
      <c r="A23" s="18"/>
      <c r="C23" s="18"/>
    </row>
    <row r="24" ht="15">
      <c r="A24" s="18"/>
    </row>
    <row r="25" ht="15">
      <c r="A25" s="18"/>
    </row>
    <row r="26" spans="1:3" ht="15.75" thickBot="1">
      <c r="A26" s="18"/>
      <c r="C26" s="18"/>
    </row>
    <row r="27" spans="1:3" ht="15">
      <c r="A27" s="18"/>
      <c r="C27" s="18"/>
    </row>
    <row r="28" spans="1:3" ht="15">
      <c r="A28" s="18"/>
      <c r="C28" s="18"/>
    </row>
    <row r="29" spans="1:3" ht="15">
      <c r="A29" s="18"/>
      <c r="C29" s="18"/>
    </row>
    <row r="30" spans="1:3" ht="15">
      <c r="A30" s="18"/>
      <c r="C30" s="18"/>
    </row>
    <row r="31" spans="1:3" ht="15">
      <c r="A31" s="18"/>
      <c r="C31" s="18"/>
    </row>
    <row r="32" spans="1:3" ht="15">
      <c r="A32" s="18"/>
      <c r="C32" s="18"/>
    </row>
    <row r="33" spans="1:3" ht="15">
      <c r="A33" s="18"/>
      <c r="C33" s="18"/>
    </row>
    <row r="34" spans="1:3" ht="15">
      <c r="A34" s="18"/>
      <c r="C34" s="18"/>
    </row>
    <row r="35" spans="1:3" ht="15">
      <c r="A35" s="18"/>
      <c r="C35" s="18"/>
    </row>
    <row r="36" spans="1:3" ht="15">
      <c r="A36" s="18"/>
      <c r="C36" s="18"/>
    </row>
    <row r="37" ht="15">
      <c r="A37" s="18"/>
    </row>
    <row r="38" ht="15">
      <c r="A38" s="18"/>
    </row>
    <row r="39" spans="1:3" ht="15">
      <c r="A39" s="18"/>
      <c r="C39" s="18"/>
    </row>
    <row r="40" spans="1:3" ht="15">
      <c r="A40" s="18"/>
      <c r="C40" s="18"/>
    </row>
    <row r="41" spans="1:3" ht="15">
      <c r="A41" s="18"/>
      <c r="C41" s="1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DG56"/>
  <sheetViews>
    <sheetView zoomScale="120" zoomScaleNormal="12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2" sqref="C42"/>
    </sheetView>
  </sheetViews>
  <sheetFormatPr defaultColWidth="8.796875" defaultRowHeight="15"/>
  <cols>
    <col min="1" max="1" width="50.69921875" style="3" customWidth="1"/>
    <col min="2" max="2" width="7" style="3" customWidth="1"/>
    <col min="3" max="3" width="15" style="3" customWidth="1"/>
    <col min="4" max="4" width="14.8984375" style="3" customWidth="1"/>
    <col min="5" max="5" width="7" style="3" customWidth="1"/>
    <col min="6" max="6" width="14.69921875" style="3" customWidth="1"/>
    <col min="7" max="7" width="15.59765625" style="3" customWidth="1"/>
    <col min="8" max="8" width="8.69921875" style="3" customWidth="1"/>
    <col min="9" max="9" width="13.19921875" style="3" customWidth="1"/>
    <col min="10" max="10" width="13.3984375" style="3" customWidth="1"/>
    <col min="11" max="11" width="14.59765625" style="3" customWidth="1"/>
    <col min="12" max="12" width="14.09765625" style="3" customWidth="1"/>
    <col min="13" max="13" width="14.5" style="3" customWidth="1"/>
    <col min="14" max="14" width="14.3984375" style="3" customWidth="1"/>
    <col min="15" max="15" width="14.8984375" style="83" customWidth="1"/>
    <col min="16" max="16" width="14.09765625" style="83" customWidth="1"/>
    <col min="17" max="17" width="14.3984375" style="83" customWidth="1"/>
    <col min="18" max="18" width="15.5" style="83" customWidth="1"/>
    <col min="19" max="20" width="13.3984375" style="3" customWidth="1"/>
    <col min="21" max="21" width="14.3984375" style="3" bestFit="1" customWidth="1"/>
    <col min="22" max="29" width="9" style="3" customWidth="1"/>
    <col min="30" max="30" width="12.8984375" style="3" customWidth="1"/>
    <col min="31" max="33" width="9" style="3" customWidth="1"/>
    <col min="34" max="34" width="14.3984375" style="112" customWidth="1"/>
    <col min="35" max="16384" width="9" style="3" customWidth="1"/>
  </cols>
  <sheetData>
    <row r="1" spans="1:111" s="22" customFormat="1" ht="15.75" customHeight="1">
      <c r="A1" s="417" t="s">
        <v>98</v>
      </c>
      <c r="B1" s="110"/>
      <c r="C1" s="70"/>
      <c r="D1" s="412"/>
      <c r="E1" s="111"/>
      <c r="F1" s="108"/>
      <c r="G1" s="1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71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</row>
    <row r="2" spans="1:111" s="22" customFormat="1" ht="16.5" customHeight="1">
      <c r="A2" s="417" t="s">
        <v>97</v>
      </c>
      <c r="B2" s="110"/>
      <c r="C2" s="70"/>
      <c r="D2" s="424" t="s">
        <v>807</v>
      </c>
      <c r="E2" s="111"/>
      <c r="F2" s="108"/>
      <c r="G2" s="1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71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</row>
    <row r="3" spans="1:111" s="22" customFormat="1" ht="12" customHeight="1">
      <c r="A3" s="417" t="s">
        <v>583</v>
      </c>
      <c r="B3" s="110"/>
      <c r="C3" s="70"/>
      <c r="D3" s="70"/>
      <c r="E3" s="111"/>
      <c r="F3" s="108"/>
      <c r="G3" s="1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71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</row>
    <row r="4" spans="1:111" s="20" customFormat="1" ht="19.5" customHeight="1">
      <c r="A4" s="778" t="s">
        <v>808</v>
      </c>
      <c r="B4" s="778"/>
      <c r="C4" s="778"/>
      <c r="D4" s="778"/>
      <c r="E4" s="3"/>
      <c r="F4" s="108"/>
      <c r="G4" s="3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109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19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</row>
    <row r="5" spans="1:111" s="20" customFormat="1" ht="19.5" customHeight="1">
      <c r="A5" s="777" t="s">
        <v>462</v>
      </c>
      <c r="B5" s="777"/>
      <c r="C5" s="777"/>
      <c r="D5" s="777"/>
      <c r="E5" s="3"/>
      <c r="F5" s="108"/>
      <c r="G5" s="3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109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19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</row>
    <row r="6" spans="1:111" s="20" customFormat="1" ht="0.75" customHeight="1" thickBot="1">
      <c r="A6" s="22"/>
      <c r="B6" s="81"/>
      <c r="C6" s="2"/>
      <c r="D6" s="19"/>
      <c r="E6" s="111"/>
      <c r="F6" s="108"/>
      <c r="G6" s="19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109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19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</row>
    <row r="7" spans="1:111" s="20" customFormat="1" ht="26.25" customHeight="1" thickTop="1">
      <c r="A7" s="427" t="s">
        <v>77</v>
      </c>
      <c r="B7" s="427" t="s">
        <v>522</v>
      </c>
      <c r="C7" s="427" t="s">
        <v>246</v>
      </c>
      <c r="D7" s="446" t="s">
        <v>717</v>
      </c>
      <c r="E7" s="111"/>
      <c r="F7" s="108"/>
      <c r="G7" s="19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09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9"/>
      <c r="AX7" s="19"/>
      <c r="AY7" s="21"/>
      <c r="AZ7" s="21"/>
      <c r="BA7" s="21"/>
      <c r="BB7" s="19"/>
      <c r="BC7" s="21"/>
      <c r="BD7" s="21"/>
      <c r="BE7" s="21"/>
      <c r="BF7" s="19"/>
      <c r="BG7" s="19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</row>
    <row r="8" spans="1:6" ht="15.75" customHeight="1">
      <c r="A8" s="441" t="s">
        <v>277</v>
      </c>
      <c r="B8" s="396"/>
      <c r="C8" s="393"/>
      <c r="D8" s="484"/>
      <c r="F8" s="108"/>
    </row>
    <row r="9" spans="1:7" ht="15.75" customHeight="1">
      <c r="A9" s="170" t="s">
        <v>276</v>
      </c>
      <c r="B9" s="222" t="s">
        <v>809</v>
      </c>
      <c r="C9" s="107">
        <v>7699523025</v>
      </c>
      <c r="D9" s="408">
        <v>26185642647</v>
      </c>
      <c r="E9" s="113"/>
      <c r="F9" s="113"/>
      <c r="G9" s="113"/>
    </row>
    <row r="10" spans="1:4" ht="15.75" customHeight="1">
      <c r="A10" s="170" t="s">
        <v>841</v>
      </c>
      <c r="B10" s="222"/>
      <c r="C10" s="105"/>
      <c r="D10" s="106"/>
    </row>
    <row r="11" spans="1:34" s="82" customFormat="1" ht="15.75" customHeight="1">
      <c r="A11" s="438" t="s">
        <v>351</v>
      </c>
      <c r="B11" s="222" t="s">
        <v>810</v>
      </c>
      <c r="C11" s="225">
        <v>19881439237</v>
      </c>
      <c r="D11" s="106">
        <v>94197527324</v>
      </c>
      <c r="O11" s="2"/>
      <c r="P11" s="2"/>
      <c r="Q11" s="2"/>
      <c r="R11" s="2"/>
      <c r="AH11" s="394"/>
    </row>
    <row r="12" spans="1:34" s="82" customFormat="1" ht="15.75" customHeight="1">
      <c r="A12" s="438" t="s">
        <v>402</v>
      </c>
      <c r="B12" s="222" t="s">
        <v>811</v>
      </c>
      <c r="C12" s="513">
        <v>0</v>
      </c>
      <c r="D12" s="514">
        <v>-383783251</v>
      </c>
      <c r="O12" s="2"/>
      <c r="P12" s="2"/>
      <c r="Q12" s="2"/>
      <c r="R12" s="2"/>
      <c r="AH12" s="394"/>
    </row>
    <row r="13" spans="1:34" s="82" customFormat="1" ht="15.75" customHeight="1">
      <c r="A13" s="438" t="s">
        <v>342</v>
      </c>
      <c r="B13" s="222" t="s">
        <v>812</v>
      </c>
      <c r="C13" s="431"/>
      <c r="D13" s="106"/>
      <c r="O13" s="2"/>
      <c r="P13" s="2"/>
      <c r="Q13" s="2"/>
      <c r="R13" s="2"/>
      <c r="AH13" s="394"/>
    </row>
    <row r="14" spans="1:34" s="82" customFormat="1" ht="15.75" customHeight="1">
      <c r="A14" s="438" t="s">
        <v>343</v>
      </c>
      <c r="B14" s="222" t="s">
        <v>836</v>
      </c>
      <c r="C14" s="515">
        <v>-1739911929</v>
      </c>
      <c r="D14" s="516">
        <v>-3488459444</v>
      </c>
      <c r="O14" s="2"/>
      <c r="P14" s="2"/>
      <c r="Q14" s="2"/>
      <c r="R14" s="2"/>
      <c r="AH14" s="394"/>
    </row>
    <row r="15" spans="1:34" s="82" customFormat="1" ht="15.75" customHeight="1">
      <c r="A15" s="438" t="s">
        <v>344</v>
      </c>
      <c r="B15" s="222" t="s">
        <v>837</v>
      </c>
      <c r="C15" s="431">
        <v>7665828932</v>
      </c>
      <c r="D15" s="106">
        <v>40040512608</v>
      </c>
      <c r="O15" s="2"/>
      <c r="P15" s="2"/>
      <c r="Q15" s="2"/>
      <c r="R15" s="2"/>
      <c r="AH15" s="394"/>
    </row>
    <row r="16" spans="1:4" ht="15.75" customHeight="1">
      <c r="A16" s="436" t="s">
        <v>755</v>
      </c>
      <c r="B16" s="222" t="s">
        <v>838</v>
      </c>
      <c r="C16" s="432">
        <v>33506879265</v>
      </c>
      <c r="D16" s="485">
        <v>156551439884</v>
      </c>
    </row>
    <row r="17" spans="1:34" s="82" customFormat="1" ht="15.75" customHeight="1">
      <c r="A17" s="438" t="s">
        <v>345</v>
      </c>
      <c r="B17" s="222" t="s">
        <v>839</v>
      </c>
      <c r="C17" s="513">
        <v>-115887784234</v>
      </c>
      <c r="D17" s="514">
        <v>100871741828</v>
      </c>
      <c r="O17" s="2"/>
      <c r="P17" s="2"/>
      <c r="Q17" s="2"/>
      <c r="R17" s="2"/>
      <c r="AH17" s="394"/>
    </row>
    <row r="18" spans="1:34" s="82" customFormat="1" ht="15.75" customHeight="1">
      <c r="A18" s="438" t="s">
        <v>413</v>
      </c>
      <c r="B18" s="222" t="s">
        <v>840</v>
      </c>
      <c r="C18" s="515">
        <v>-34612694066</v>
      </c>
      <c r="D18" s="514">
        <v>-45335805138</v>
      </c>
      <c r="O18" s="2"/>
      <c r="P18" s="2"/>
      <c r="Q18" s="2"/>
      <c r="R18" s="2"/>
      <c r="AH18" s="394"/>
    </row>
    <row r="19" spans="1:34" s="82" customFormat="1" ht="15.75" customHeight="1">
      <c r="A19" s="439" t="s">
        <v>563</v>
      </c>
      <c r="B19" s="222" t="s">
        <v>781</v>
      </c>
      <c r="C19" s="430">
        <v>42332873915</v>
      </c>
      <c r="D19" s="514">
        <v>-108619944905</v>
      </c>
      <c r="O19" s="2"/>
      <c r="P19" s="2"/>
      <c r="Q19" s="2"/>
      <c r="R19" s="2"/>
      <c r="AH19" s="394"/>
    </row>
    <row r="20" spans="1:34" s="82" customFormat="1" ht="15.75" customHeight="1">
      <c r="A20" s="438" t="s">
        <v>414</v>
      </c>
      <c r="B20" s="222">
        <v>12</v>
      </c>
      <c r="C20" s="513">
        <v>-1492251293</v>
      </c>
      <c r="D20" s="514">
        <v>-19206590777</v>
      </c>
      <c r="O20" s="2"/>
      <c r="P20" s="2"/>
      <c r="Q20" s="2"/>
      <c r="R20" s="2"/>
      <c r="AH20" s="394"/>
    </row>
    <row r="21" spans="1:34" s="82" customFormat="1" ht="15.75" customHeight="1">
      <c r="A21" s="438" t="s">
        <v>346</v>
      </c>
      <c r="B21" s="222">
        <v>13</v>
      </c>
      <c r="C21" s="515">
        <v>4761937665</v>
      </c>
      <c r="D21" s="514">
        <v>-39988001775</v>
      </c>
      <c r="O21" s="2"/>
      <c r="P21" s="2"/>
      <c r="Q21" s="2"/>
      <c r="R21" s="2"/>
      <c r="AH21" s="394"/>
    </row>
    <row r="22" spans="1:34" s="82" customFormat="1" ht="15.75" customHeight="1">
      <c r="A22" s="438" t="s">
        <v>415</v>
      </c>
      <c r="B22" s="222">
        <v>14</v>
      </c>
      <c r="C22" s="515">
        <v>-2024140910</v>
      </c>
      <c r="D22" s="514">
        <v>-9775007680</v>
      </c>
      <c r="O22" s="2"/>
      <c r="P22" s="2"/>
      <c r="Q22" s="2"/>
      <c r="R22" s="2"/>
      <c r="AH22" s="394"/>
    </row>
    <row r="23" spans="1:34" s="82" customFormat="1" ht="15.75" customHeight="1">
      <c r="A23" s="438" t="s">
        <v>416</v>
      </c>
      <c r="B23" s="222">
        <v>15</v>
      </c>
      <c r="C23" s="105">
        <v>0</v>
      </c>
      <c r="D23" s="516">
        <v>300000</v>
      </c>
      <c r="O23" s="2"/>
      <c r="P23" s="2"/>
      <c r="Q23" s="2"/>
      <c r="R23" s="2"/>
      <c r="AH23" s="394"/>
    </row>
    <row r="24" spans="1:34" s="82" customFormat="1" ht="15.75" customHeight="1">
      <c r="A24" s="438" t="s">
        <v>417</v>
      </c>
      <c r="B24" s="222">
        <v>16</v>
      </c>
      <c r="C24" s="513">
        <v>-721050000</v>
      </c>
      <c r="D24" s="514">
        <v>-87059079493</v>
      </c>
      <c r="O24" s="2"/>
      <c r="P24" s="2"/>
      <c r="Q24" s="2"/>
      <c r="R24" s="2"/>
      <c r="AH24" s="394"/>
    </row>
    <row r="25" spans="1:4" ht="15.75" customHeight="1">
      <c r="A25" s="437" t="s">
        <v>418</v>
      </c>
      <c r="B25" s="222">
        <v>20</v>
      </c>
      <c r="C25" s="433">
        <v>-74136229658</v>
      </c>
      <c r="D25" s="433">
        <v>-52560948056</v>
      </c>
    </row>
    <row r="26" spans="1:4" ht="15.75" customHeight="1">
      <c r="A26" s="441" t="s">
        <v>739</v>
      </c>
      <c r="B26" s="222"/>
      <c r="C26" s="105"/>
      <c r="D26" s="106"/>
    </row>
    <row r="27" spans="1:34" s="82" customFormat="1" ht="15.75" customHeight="1">
      <c r="A27" s="436" t="s">
        <v>352</v>
      </c>
      <c r="B27" s="222" t="s">
        <v>604</v>
      </c>
      <c r="C27" s="517">
        <v>-1406813383</v>
      </c>
      <c r="D27" s="518">
        <v>-30474173475</v>
      </c>
      <c r="O27" s="2"/>
      <c r="P27" s="2"/>
      <c r="Q27" s="2"/>
      <c r="R27" s="2"/>
      <c r="AH27" s="394"/>
    </row>
    <row r="28" spans="1:34" s="82" customFormat="1" ht="15.75" customHeight="1">
      <c r="A28" s="436" t="s">
        <v>320</v>
      </c>
      <c r="B28" s="222" t="s">
        <v>605</v>
      </c>
      <c r="C28" s="105">
        <v>1654911200</v>
      </c>
      <c r="D28" s="106">
        <v>3197792074</v>
      </c>
      <c r="O28" s="2"/>
      <c r="P28" s="2"/>
      <c r="Q28" s="2"/>
      <c r="R28" s="2"/>
      <c r="AH28" s="394"/>
    </row>
    <row r="29" spans="1:34" s="82" customFormat="1" ht="15.75" customHeight="1">
      <c r="A29" s="436" t="s">
        <v>347</v>
      </c>
      <c r="B29" s="222" t="s">
        <v>606</v>
      </c>
      <c r="C29" s="165"/>
      <c r="D29" s="166"/>
      <c r="O29" s="2"/>
      <c r="P29" s="2"/>
      <c r="Q29" s="2"/>
      <c r="R29" s="2"/>
      <c r="AH29" s="394"/>
    </row>
    <row r="30" spans="1:34" s="82" customFormat="1" ht="15.75" customHeight="1">
      <c r="A30" s="436" t="s">
        <v>43</v>
      </c>
      <c r="B30" s="222" t="s">
        <v>607</v>
      </c>
      <c r="C30" s="398"/>
      <c r="D30" s="106"/>
      <c r="O30" s="2"/>
      <c r="P30" s="2"/>
      <c r="Q30" s="2"/>
      <c r="R30" s="2"/>
      <c r="AH30" s="394"/>
    </row>
    <row r="31" spans="1:34" s="82" customFormat="1" ht="15.75" customHeight="1">
      <c r="A31" s="436" t="s">
        <v>44</v>
      </c>
      <c r="B31" s="222" t="s">
        <v>608</v>
      </c>
      <c r="C31" s="398"/>
      <c r="D31" s="399"/>
      <c r="O31" s="2"/>
      <c r="P31" s="2"/>
      <c r="Q31" s="2"/>
      <c r="R31" s="2"/>
      <c r="AH31" s="394"/>
    </row>
    <row r="32" spans="1:34" s="82" customFormat="1" ht="15.75" customHeight="1">
      <c r="A32" s="436" t="s">
        <v>833</v>
      </c>
      <c r="B32" s="222" t="s">
        <v>609</v>
      </c>
      <c r="C32" s="105">
        <v>0</v>
      </c>
      <c r="D32" s="106">
        <v>0</v>
      </c>
      <c r="O32" s="2"/>
      <c r="P32" s="2"/>
      <c r="Q32" s="2"/>
      <c r="R32" s="2"/>
      <c r="AH32" s="394"/>
    </row>
    <row r="33" spans="1:34" s="82" customFormat="1" ht="15.75" customHeight="1">
      <c r="A33" s="436" t="s">
        <v>623</v>
      </c>
      <c r="B33" s="222" t="s">
        <v>610</v>
      </c>
      <c r="C33" s="105">
        <v>85000729</v>
      </c>
      <c r="D33" s="106">
        <v>572225558</v>
      </c>
      <c r="O33" s="2"/>
      <c r="P33" s="2"/>
      <c r="Q33" s="2"/>
      <c r="R33" s="2"/>
      <c r="AH33" s="394"/>
    </row>
    <row r="34" spans="1:4" ht="15.75" customHeight="1">
      <c r="A34" s="437" t="s">
        <v>234</v>
      </c>
      <c r="B34" s="222" t="s">
        <v>611</v>
      </c>
      <c r="C34" s="433">
        <v>333098546</v>
      </c>
      <c r="D34" s="486">
        <v>-26704155843</v>
      </c>
    </row>
    <row r="35" spans="1:4" ht="15.75" customHeight="1">
      <c r="A35" s="441" t="s">
        <v>752</v>
      </c>
      <c r="B35" s="222"/>
      <c r="C35" s="105"/>
      <c r="D35" s="106"/>
    </row>
    <row r="36" spans="1:34" s="82" customFormat="1" ht="11.25" customHeight="1">
      <c r="A36" s="436" t="s">
        <v>72</v>
      </c>
      <c r="B36" s="222" t="s">
        <v>612</v>
      </c>
      <c r="C36" s="105"/>
      <c r="D36" s="106"/>
      <c r="O36" s="2"/>
      <c r="P36" s="2"/>
      <c r="Q36" s="2"/>
      <c r="R36" s="2"/>
      <c r="AH36" s="394"/>
    </row>
    <row r="37" spans="1:34" s="82" customFormat="1" ht="13.5" customHeight="1">
      <c r="A37" s="436" t="s">
        <v>73</v>
      </c>
      <c r="B37" s="222">
        <v>32</v>
      </c>
      <c r="C37" s="105"/>
      <c r="D37" s="106"/>
      <c r="O37" s="2"/>
      <c r="P37" s="2"/>
      <c r="Q37" s="2"/>
      <c r="R37" s="2"/>
      <c r="AH37" s="394"/>
    </row>
    <row r="38" spans="1:34" s="82" customFormat="1" ht="15.75" customHeight="1">
      <c r="A38" s="436" t="s">
        <v>74</v>
      </c>
      <c r="B38" s="222" t="s">
        <v>613</v>
      </c>
      <c r="C38" s="409">
        <v>292980725158</v>
      </c>
      <c r="D38" s="106">
        <v>770061232304</v>
      </c>
      <c r="O38" s="2"/>
      <c r="P38" s="2"/>
      <c r="Q38" s="2"/>
      <c r="R38" s="2"/>
      <c r="AH38" s="394"/>
    </row>
    <row r="39" spans="1:34" s="82" customFormat="1" ht="15.75" customHeight="1">
      <c r="A39" s="436" t="s">
        <v>75</v>
      </c>
      <c r="B39" s="222">
        <v>34</v>
      </c>
      <c r="C39" s="517">
        <v>-217699000640</v>
      </c>
      <c r="D39" s="518">
        <v>-681223040605</v>
      </c>
      <c r="O39" s="2"/>
      <c r="P39" s="2"/>
      <c r="Q39" s="2"/>
      <c r="R39" s="2"/>
      <c r="AH39" s="394"/>
    </row>
    <row r="40" spans="1:34" s="82" customFormat="1" ht="15.75" customHeight="1">
      <c r="A40" s="436" t="s">
        <v>720</v>
      </c>
      <c r="B40" s="222" t="s">
        <v>614</v>
      </c>
      <c r="C40" s="105"/>
      <c r="D40" s="106"/>
      <c r="O40" s="2"/>
      <c r="P40" s="2"/>
      <c r="Q40" s="2"/>
      <c r="R40" s="2"/>
      <c r="AH40" s="394"/>
    </row>
    <row r="41" spans="1:34" s="82" customFormat="1" ht="15.75" customHeight="1">
      <c r="A41" s="436" t="s">
        <v>721</v>
      </c>
      <c r="B41" s="222" t="s">
        <v>615</v>
      </c>
      <c r="C41" s="165"/>
      <c r="D41" s="518">
        <v>-13269912800</v>
      </c>
      <c r="O41" s="2"/>
      <c r="P41" s="2"/>
      <c r="Q41" s="2"/>
      <c r="R41" s="2"/>
      <c r="AH41" s="394"/>
    </row>
    <row r="42" spans="1:4" ht="15.75" customHeight="1">
      <c r="A42" s="437" t="s">
        <v>722</v>
      </c>
      <c r="B42" s="222">
        <v>40</v>
      </c>
      <c r="C42" s="433">
        <v>75281724518</v>
      </c>
      <c r="D42" s="486">
        <v>75568278899</v>
      </c>
    </row>
    <row r="43" spans="1:4" ht="15.75" customHeight="1">
      <c r="A43" s="441" t="s">
        <v>565</v>
      </c>
      <c r="B43" s="222" t="s">
        <v>616</v>
      </c>
      <c r="C43" s="434">
        <v>1478593406</v>
      </c>
      <c r="D43" s="487">
        <v>-3696825000</v>
      </c>
    </row>
    <row r="44" spans="1:4" ht="15.75" customHeight="1">
      <c r="A44" s="436" t="s">
        <v>753</v>
      </c>
      <c r="B44" s="222" t="s">
        <v>617</v>
      </c>
      <c r="C44" s="107">
        <v>2691192275</v>
      </c>
      <c r="D44" s="408">
        <v>6388017275</v>
      </c>
    </row>
    <row r="45" spans="1:4" ht="12.75" customHeight="1">
      <c r="A45" s="436" t="s">
        <v>564</v>
      </c>
      <c r="B45" s="222" t="s">
        <v>618</v>
      </c>
      <c r="C45" s="107"/>
      <c r="D45" s="408"/>
    </row>
    <row r="46" spans="1:4" ht="15.75" customHeight="1" thickBot="1">
      <c r="A46" s="440" t="s">
        <v>754</v>
      </c>
      <c r="B46" s="397" t="s">
        <v>619</v>
      </c>
      <c r="C46" s="435">
        <v>4169785681</v>
      </c>
      <c r="D46" s="488">
        <v>2691192275</v>
      </c>
    </row>
    <row r="47" spans="1:4" ht="19.5" hidden="1" thickTop="1">
      <c r="A47" s="395"/>
      <c r="B47" s="95"/>
      <c r="C47" s="11">
        <f>C48-C46</f>
        <v>0</v>
      </c>
      <c r="D47" s="83"/>
    </row>
    <row r="48" ht="19.5" hidden="1" thickTop="1">
      <c r="C48" s="414">
        <f>'Bang CDKT'!D10</f>
        <v>4169785681</v>
      </c>
    </row>
    <row r="49" spans="1:4" ht="24.75" customHeight="1" thickTop="1">
      <c r="A49" s="428" t="s">
        <v>672</v>
      </c>
      <c r="B49" s="428"/>
      <c r="C49" s="428"/>
      <c r="D49" s="442" t="s">
        <v>632</v>
      </c>
    </row>
    <row r="50" ht="11.25" customHeight="1">
      <c r="C50" s="83"/>
    </row>
    <row r="51" ht="7.5" customHeight="1">
      <c r="C51" s="83"/>
    </row>
    <row r="52" spans="1:4" ht="32.25" customHeight="1">
      <c r="A52" s="775"/>
      <c r="B52" s="775"/>
      <c r="C52" s="775"/>
      <c r="D52" s="775"/>
    </row>
    <row r="53" ht="18.75">
      <c r="D53" s="274"/>
    </row>
    <row r="56" ht="18.75">
      <c r="D56" s="274"/>
    </row>
  </sheetData>
  <sheetProtection/>
  <mergeCells count="3">
    <mergeCell ref="A52:D52"/>
    <mergeCell ref="A5:D5"/>
    <mergeCell ref="A4:D4"/>
  </mergeCells>
  <printOptions/>
  <pageMargins left="0.75" right="0.19" top="0.16" bottom="0.26" header="0.16" footer="0.2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 s="18"/>
      <c r="C1"/>
    </row>
    <row r="2" ht="15.75" thickBot="1">
      <c r="A2" s="18"/>
    </row>
    <row r="3" spans="1:3" ht="15.75" thickBot="1">
      <c r="A3" s="18"/>
      <c r="C3" s="18"/>
    </row>
    <row r="4" spans="1:3" ht="15">
      <c r="A4" s="18"/>
      <c r="C4" s="23"/>
    </row>
    <row r="5" ht="15">
      <c r="C5" s="23"/>
    </row>
    <row r="6" ht="15.75" thickBot="1">
      <c r="C6" s="23"/>
    </row>
    <row r="7" spans="1:3" ht="15">
      <c r="A7" s="23"/>
      <c r="C7" s="23"/>
    </row>
    <row r="8" spans="1:3" ht="15">
      <c r="A8" s="23"/>
      <c r="C8" s="23"/>
    </row>
    <row r="9" spans="1:3" ht="15">
      <c r="A9" s="23"/>
      <c r="C9" s="23"/>
    </row>
    <row r="10" spans="1:3" ht="15">
      <c r="A10" s="23"/>
      <c r="C10" s="23"/>
    </row>
    <row r="11" spans="1:3" ht="15.75" thickBot="1">
      <c r="A11" s="23"/>
      <c r="C11" s="23"/>
    </row>
    <row r="12" ht="15">
      <c r="C12" s="23"/>
    </row>
    <row r="13" ht="15.75" thickBot="1">
      <c r="C13" s="23"/>
    </row>
    <row r="14" spans="1:3" ht="15.75" thickBot="1">
      <c r="A14" s="18"/>
      <c r="C14" s="23"/>
    </row>
    <row r="15" ht="15">
      <c r="A15" s="23"/>
    </row>
    <row r="16" ht="15.75" thickBot="1">
      <c r="A16" s="23"/>
    </row>
    <row r="17" spans="1:3" ht="15.75" thickBot="1">
      <c r="A17" s="23"/>
      <c r="C17" s="18"/>
    </row>
    <row r="18" ht="15">
      <c r="C18" s="23"/>
    </row>
    <row r="19" ht="15">
      <c r="C19" s="23"/>
    </row>
    <row r="20" spans="1:3" ht="15">
      <c r="A20" s="23"/>
      <c r="C20" s="23"/>
    </row>
    <row r="21" spans="1:3" ht="15">
      <c r="A21" s="23"/>
      <c r="C21" s="23"/>
    </row>
    <row r="22" spans="1:3" ht="15">
      <c r="A22" s="23"/>
      <c r="C22" s="23"/>
    </row>
    <row r="23" spans="1:3" ht="15">
      <c r="A23" s="23"/>
      <c r="C23" s="23"/>
    </row>
    <row r="24" ht="15">
      <c r="A24" s="23"/>
    </row>
    <row r="25" ht="15">
      <c r="A25" s="23"/>
    </row>
    <row r="26" spans="1:3" ht="15.75" thickBot="1">
      <c r="A26" s="23"/>
      <c r="C26" s="23"/>
    </row>
    <row r="27" spans="1:3" ht="15">
      <c r="A27" s="23"/>
      <c r="C27" s="23"/>
    </row>
    <row r="28" spans="1:3" ht="15">
      <c r="A28" s="23"/>
      <c r="C28" s="23"/>
    </row>
    <row r="29" spans="1:3" ht="15">
      <c r="A29" s="23"/>
      <c r="C29" s="23"/>
    </row>
    <row r="30" spans="1:3" ht="15">
      <c r="A30" s="23"/>
      <c r="C30" s="23"/>
    </row>
    <row r="31" spans="1:3" ht="15">
      <c r="A31" s="23"/>
      <c r="C31" s="23"/>
    </row>
    <row r="32" spans="1:3" ht="15">
      <c r="A32" s="23"/>
      <c r="C32" s="23"/>
    </row>
    <row r="33" spans="1:3" ht="15">
      <c r="A33" s="23"/>
      <c r="C33" s="23"/>
    </row>
    <row r="34" spans="1:3" ht="15">
      <c r="A34" s="23"/>
      <c r="C34" s="23"/>
    </row>
    <row r="35" spans="1:3" ht="15">
      <c r="A35" s="23"/>
      <c r="C35" s="23"/>
    </row>
    <row r="36" spans="1:3" ht="15">
      <c r="A36" s="23"/>
      <c r="C36" s="23"/>
    </row>
    <row r="37" ht="15">
      <c r="A37" s="23"/>
    </row>
    <row r="38" ht="15">
      <c r="A38" s="23"/>
    </row>
    <row r="39" spans="1:3" ht="15">
      <c r="A39" s="23"/>
      <c r="C39" s="23"/>
    </row>
    <row r="40" spans="1:3" ht="15">
      <c r="A40" s="23"/>
      <c r="C40" s="23"/>
    </row>
    <row r="41" spans="1:3" ht="15">
      <c r="A41" s="23"/>
      <c r="C41" s="2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 s="18"/>
      <c r="C1"/>
    </row>
    <row r="2" ht="15.75" thickBot="1">
      <c r="A2" s="18"/>
    </row>
    <row r="3" spans="1:3" ht="15.75" thickBot="1">
      <c r="A3" s="18"/>
      <c r="C3" s="18"/>
    </row>
    <row r="4" spans="1:3" ht="15">
      <c r="A4" s="18"/>
      <c r="C4" s="18"/>
    </row>
    <row r="5" ht="15">
      <c r="C5" s="18"/>
    </row>
    <row r="6" ht="15.75" thickBot="1">
      <c r="C6" s="18"/>
    </row>
    <row r="7" spans="1:3" ht="15">
      <c r="A7" s="18"/>
      <c r="C7" s="18"/>
    </row>
    <row r="8" spans="1:3" ht="15">
      <c r="A8" s="18"/>
      <c r="C8" s="18"/>
    </row>
    <row r="9" spans="1:3" ht="15">
      <c r="A9" s="18"/>
      <c r="C9" s="18"/>
    </row>
    <row r="10" spans="1:3" ht="15">
      <c r="A10" s="18"/>
      <c r="C10" s="18"/>
    </row>
    <row r="11" spans="1:3" ht="15.75" thickBot="1">
      <c r="A11" s="18"/>
      <c r="C11" s="18"/>
    </row>
    <row r="12" ht="15">
      <c r="C12" s="18"/>
    </row>
    <row r="13" ht="15.75" thickBot="1">
      <c r="C13" s="18"/>
    </row>
    <row r="14" spans="1:3" ht="15.75" thickBot="1">
      <c r="A14" s="18"/>
      <c r="C14" s="18"/>
    </row>
    <row r="15" ht="15">
      <c r="A15" s="18"/>
    </row>
    <row r="16" ht="15.75" thickBot="1">
      <c r="A16" s="18"/>
    </row>
    <row r="17" spans="1:3" ht="15.75" thickBot="1">
      <c r="A17" s="18"/>
      <c r="C17" s="18"/>
    </row>
    <row r="18" ht="15">
      <c r="C18" s="18"/>
    </row>
    <row r="19" ht="15">
      <c r="C19" s="18"/>
    </row>
    <row r="20" spans="1:3" ht="15">
      <c r="A20" s="18"/>
      <c r="C20" s="18"/>
    </row>
    <row r="21" spans="1:3" ht="15">
      <c r="A21" s="18"/>
      <c r="C21" s="18"/>
    </row>
    <row r="22" spans="1:3" ht="15">
      <c r="A22" s="18"/>
      <c r="C22" s="18"/>
    </row>
    <row r="23" spans="1:3" ht="15">
      <c r="A23" s="18"/>
      <c r="C23" s="18"/>
    </row>
    <row r="24" ht="15">
      <c r="A24" s="18"/>
    </row>
    <row r="25" ht="15">
      <c r="A25" s="18"/>
    </row>
    <row r="26" spans="1:3" ht="15.75" thickBot="1">
      <c r="A26" s="18"/>
      <c r="C26" s="18"/>
    </row>
    <row r="27" spans="1:3" ht="15">
      <c r="A27" s="18"/>
      <c r="C27" s="18"/>
    </row>
    <row r="28" spans="1:3" ht="15">
      <c r="A28" s="18"/>
      <c r="C28" s="18"/>
    </row>
    <row r="29" spans="1:3" ht="15">
      <c r="A29" s="18"/>
      <c r="C29" s="18"/>
    </row>
    <row r="30" spans="1:3" ht="15">
      <c r="A30" s="18"/>
      <c r="C30" s="18"/>
    </row>
    <row r="31" spans="1:3" ht="15">
      <c r="A31" s="18"/>
      <c r="C31" s="18"/>
    </row>
    <row r="32" spans="1:3" ht="15">
      <c r="A32" s="18"/>
      <c r="C32" s="18"/>
    </row>
    <row r="33" spans="1:3" ht="15">
      <c r="A33" s="18"/>
      <c r="C33" s="18"/>
    </row>
    <row r="34" spans="1:3" ht="15">
      <c r="A34" s="18"/>
      <c r="C34" s="18"/>
    </row>
    <row r="35" spans="1:3" ht="15">
      <c r="A35" s="18"/>
      <c r="C35" s="18"/>
    </row>
    <row r="36" spans="1:3" ht="15">
      <c r="A36" s="18"/>
      <c r="C36" s="18"/>
    </row>
    <row r="37" ht="15">
      <c r="A37" s="18"/>
    </row>
    <row r="38" ht="15">
      <c r="A38" s="18"/>
    </row>
    <row r="39" spans="1:3" ht="15">
      <c r="A39" s="18"/>
      <c r="C39" s="18"/>
    </row>
    <row r="40" spans="1:3" ht="15">
      <c r="A40" s="18"/>
      <c r="C40" s="18"/>
    </row>
    <row r="41" spans="1:3" ht="15">
      <c r="A41" s="18"/>
      <c r="C41" s="1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 s="18"/>
      <c r="C1"/>
    </row>
    <row r="2" ht="15.75" thickBot="1">
      <c r="A2" s="18"/>
    </row>
    <row r="3" spans="1:3" ht="15.75" thickBot="1">
      <c r="A3" s="18"/>
      <c r="C3" s="18"/>
    </row>
    <row r="4" spans="1:3" ht="15">
      <c r="A4" s="18"/>
      <c r="C4" s="18"/>
    </row>
    <row r="5" ht="15">
      <c r="C5" s="18"/>
    </row>
    <row r="6" ht="15.75" thickBot="1">
      <c r="C6" s="18"/>
    </row>
    <row r="7" spans="1:3" ht="15">
      <c r="A7" s="18"/>
      <c r="C7" s="18"/>
    </row>
    <row r="8" spans="1:3" ht="15">
      <c r="A8" s="18"/>
      <c r="C8" s="18"/>
    </row>
    <row r="9" spans="1:3" ht="15">
      <c r="A9" s="18"/>
      <c r="C9" s="18"/>
    </row>
    <row r="10" spans="1:3" ht="15">
      <c r="A10" s="18"/>
      <c r="C10" s="18"/>
    </row>
    <row r="11" spans="1:3" ht="15.75" thickBot="1">
      <c r="A11" s="18"/>
      <c r="C11" s="18"/>
    </row>
    <row r="12" ht="15">
      <c r="C12" s="18"/>
    </row>
    <row r="13" ht="15.75" thickBot="1">
      <c r="C13" s="18"/>
    </row>
    <row r="14" spans="1:3" ht="15.75" thickBot="1">
      <c r="A14" s="18"/>
      <c r="C14" s="18"/>
    </row>
    <row r="15" ht="15">
      <c r="A15" s="18"/>
    </row>
    <row r="16" ht="15.75" thickBot="1">
      <c r="A16" s="18"/>
    </row>
    <row r="17" spans="1:3" ht="15.75" thickBot="1">
      <c r="A17" s="18"/>
      <c r="C17" s="18"/>
    </row>
    <row r="18" ht="15">
      <c r="C18" s="18"/>
    </row>
    <row r="19" ht="15">
      <c r="C19" s="18"/>
    </row>
    <row r="20" spans="1:3" ht="15">
      <c r="A20" s="18"/>
      <c r="C20" s="18"/>
    </row>
    <row r="21" spans="1:3" ht="15">
      <c r="A21" s="18"/>
      <c r="C21" s="18"/>
    </row>
    <row r="22" spans="1:3" ht="15">
      <c r="A22" s="18"/>
      <c r="C22" s="18"/>
    </row>
    <row r="23" spans="1:3" ht="15">
      <c r="A23" s="18"/>
      <c r="C23" s="18"/>
    </row>
    <row r="24" ht="15">
      <c r="A24" s="18"/>
    </row>
    <row r="25" ht="15">
      <c r="A25" s="18"/>
    </row>
    <row r="26" spans="1:3" ht="15.75" thickBot="1">
      <c r="A26" s="18"/>
      <c r="C26" s="18"/>
    </row>
    <row r="27" spans="1:3" ht="15">
      <c r="A27" s="18"/>
      <c r="C27" s="18"/>
    </row>
    <row r="28" spans="1:3" ht="15">
      <c r="A28" s="18"/>
      <c r="C28" s="18"/>
    </row>
    <row r="29" spans="1:3" ht="15">
      <c r="A29" s="18"/>
      <c r="C29" s="18"/>
    </row>
    <row r="30" spans="1:3" ht="15">
      <c r="A30" s="18"/>
      <c r="C30" s="18"/>
    </row>
    <row r="31" spans="1:3" ht="15">
      <c r="A31" s="18"/>
      <c r="C31" s="18"/>
    </row>
    <row r="32" spans="1:3" ht="15">
      <c r="A32" s="18"/>
      <c r="C32" s="18"/>
    </row>
    <row r="33" spans="1:3" ht="15">
      <c r="A33" s="18"/>
      <c r="C33" s="18"/>
    </row>
    <row r="34" spans="1:3" ht="15">
      <c r="A34" s="18"/>
      <c r="C34" s="18"/>
    </row>
    <row r="35" spans="1:3" ht="15">
      <c r="A35" s="18"/>
      <c r="C35" s="18"/>
    </row>
    <row r="36" spans="1:3" ht="15">
      <c r="A36" s="18"/>
      <c r="C36" s="18"/>
    </row>
    <row r="37" ht="15">
      <c r="A37" s="18"/>
    </row>
    <row r="38" ht="15">
      <c r="A38" s="18"/>
    </row>
    <row r="39" spans="1:3" ht="15">
      <c r="A39" s="18"/>
      <c r="C39" s="18"/>
    </row>
    <row r="40" spans="1:3" ht="15">
      <c r="A40" s="18"/>
      <c r="C40" s="18"/>
    </row>
    <row r="41" spans="1:3" ht="15">
      <c r="A41" s="18"/>
      <c r="C41" s="1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F157"/>
  <sheetViews>
    <sheetView zoomScalePageLayoutView="0" workbookViewId="0" topLeftCell="A19">
      <selection activeCell="A7" sqref="A7"/>
    </sheetView>
  </sheetViews>
  <sheetFormatPr defaultColWidth="8.796875" defaultRowHeight="13.5" customHeight="1"/>
  <cols>
    <col min="1" max="1" width="2.59765625" style="31" customWidth="1"/>
    <col min="2" max="2" width="91" style="24" customWidth="1"/>
    <col min="3" max="3" width="26.3984375" style="24" customWidth="1"/>
    <col min="4" max="4" width="14.59765625" style="24" customWidth="1"/>
    <col min="5" max="5" width="12.8984375" style="24" customWidth="1"/>
    <col min="6" max="6" width="13.5" style="24" customWidth="1"/>
    <col min="7" max="105" width="13.69921875" style="24" customWidth="1"/>
    <col min="106" max="16384" width="9" style="24" customWidth="1"/>
  </cols>
  <sheetData>
    <row r="1" spans="1:6" ht="16.5" customHeight="1">
      <c r="A1" s="316" t="s">
        <v>641</v>
      </c>
      <c r="B1" s="47"/>
      <c r="C1" s="9"/>
      <c r="D1" s="9"/>
      <c r="E1" s="9"/>
      <c r="F1" s="9"/>
    </row>
    <row r="2" spans="1:6" ht="13.5" customHeight="1">
      <c r="A2" s="316" t="s">
        <v>756</v>
      </c>
      <c r="B2" s="47"/>
      <c r="C2" s="9"/>
      <c r="D2" s="9"/>
      <c r="E2" s="9"/>
      <c r="F2" s="9"/>
    </row>
    <row r="3" spans="1:6" ht="15.75" customHeight="1">
      <c r="A3" s="339" t="s">
        <v>407</v>
      </c>
      <c r="B3" s="47"/>
      <c r="C3" s="9"/>
      <c r="D3" s="9"/>
      <c r="E3" s="9"/>
      <c r="F3" s="9"/>
    </row>
    <row r="4" spans="1:6" ht="18" customHeight="1">
      <c r="A4" s="30"/>
      <c r="B4" s="360" t="s">
        <v>630</v>
      </c>
      <c r="C4" s="9"/>
      <c r="D4" s="9"/>
      <c r="E4" s="9"/>
      <c r="F4" s="9"/>
    </row>
    <row r="5" spans="1:6" ht="28.5" customHeight="1">
      <c r="A5" s="779" t="s">
        <v>21</v>
      </c>
      <c r="B5" s="779"/>
      <c r="C5" s="9"/>
      <c r="D5" s="9"/>
      <c r="E5" s="9"/>
      <c r="F5" s="9"/>
    </row>
    <row r="6" spans="1:6" ht="24.75" customHeight="1">
      <c r="A6" s="780" t="s">
        <v>462</v>
      </c>
      <c r="B6" s="780"/>
      <c r="C6" s="9"/>
      <c r="D6" s="9"/>
      <c r="E6" s="9"/>
      <c r="F6" s="9"/>
    </row>
    <row r="7" spans="1:6" ht="19.5" customHeight="1">
      <c r="A7" s="276" t="s">
        <v>387</v>
      </c>
      <c r="B7" s="315" t="s">
        <v>360</v>
      </c>
      <c r="C7" s="9"/>
      <c r="D7" s="9"/>
      <c r="E7" s="9"/>
      <c r="F7" s="9"/>
    </row>
    <row r="8" spans="1:6" ht="19.5" customHeight="1">
      <c r="A8" s="318">
        <v>1</v>
      </c>
      <c r="B8" s="74" t="s">
        <v>361</v>
      </c>
      <c r="C8" s="9"/>
      <c r="D8" s="9"/>
      <c r="E8" s="9"/>
      <c r="F8" s="9"/>
    </row>
    <row r="9" spans="1:6" s="60" customFormat="1" ht="19.5" customHeight="1">
      <c r="A9" s="317"/>
      <c r="B9" s="60" t="s">
        <v>481</v>
      </c>
      <c r="C9" s="5"/>
      <c r="D9" s="5"/>
      <c r="E9" s="5"/>
      <c r="F9" s="5"/>
    </row>
    <row r="10" spans="1:6" s="60" customFormat="1" ht="19.5" customHeight="1">
      <c r="A10" s="317"/>
      <c r="B10" s="60" t="s">
        <v>665</v>
      </c>
      <c r="C10" s="5"/>
      <c r="D10" s="5"/>
      <c r="E10" s="5"/>
      <c r="F10" s="5"/>
    </row>
    <row r="11" spans="1:6" s="60" customFormat="1" ht="19.5" customHeight="1">
      <c r="A11" s="317"/>
      <c r="B11" s="60" t="s">
        <v>658</v>
      </c>
      <c r="C11" s="5"/>
      <c r="D11" s="5"/>
      <c r="E11" s="5"/>
      <c r="F11" s="5"/>
    </row>
    <row r="12" spans="1:6" s="60" customFormat="1" ht="19.5" customHeight="1">
      <c r="A12" s="317"/>
      <c r="B12" s="60" t="s">
        <v>682</v>
      </c>
      <c r="C12" s="5"/>
      <c r="D12" s="5"/>
      <c r="E12" s="5"/>
      <c r="F12" s="5"/>
    </row>
    <row r="13" spans="1:6" s="60" customFormat="1" ht="19.5" customHeight="1">
      <c r="A13" s="318">
        <v>2</v>
      </c>
      <c r="B13" s="74" t="s">
        <v>280</v>
      </c>
      <c r="C13" s="5"/>
      <c r="D13" s="5"/>
      <c r="E13" s="5"/>
      <c r="F13" s="5"/>
    </row>
    <row r="14" spans="1:6" s="60" customFormat="1" ht="19.5" customHeight="1">
      <c r="A14" s="317"/>
      <c r="B14" s="60" t="s">
        <v>281</v>
      </c>
      <c r="C14" s="5"/>
      <c r="D14" s="5"/>
      <c r="E14" s="5"/>
      <c r="F14" s="5"/>
    </row>
    <row r="15" spans="1:6" s="60" customFormat="1" ht="19.5" customHeight="1">
      <c r="A15" s="318">
        <v>3</v>
      </c>
      <c r="B15" s="74" t="s">
        <v>282</v>
      </c>
      <c r="C15" s="5"/>
      <c r="D15" s="5"/>
      <c r="E15" s="5"/>
      <c r="F15" s="5"/>
    </row>
    <row r="16" spans="1:6" s="60" customFormat="1" ht="19.5" customHeight="1">
      <c r="A16" s="314"/>
      <c r="B16" s="60" t="s">
        <v>69</v>
      </c>
      <c r="C16" s="5"/>
      <c r="D16" s="5"/>
      <c r="E16" s="5"/>
      <c r="F16" s="5"/>
    </row>
    <row r="17" spans="1:6" s="60" customFormat="1" ht="19.5" customHeight="1">
      <c r="A17" s="314"/>
      <c r="B17" s="60" t="s">
        <v>628</v>
      </c>
      <c r="C17" s="5"/>
      <c r="D17" s="5"/>
      <c r="E17" s="5"/>
      <c r="F17" s="5"/>
    </row>
    <row r="18" spans="1:6" s="60" customFormat="1" ht="19.5" customHeight="1">
      <c r="A18" s="314"/>
      <c r="B18" s="60" t="s">
        <v>627</v>
      </c>
      <c r="C18" s="5"/>
      <c r="D18" s="5"/>
      <c r="E18" s="5"/>
      <c r="F18" s="5"/>
    </row>
    <row r="19" spans="1:6" s="60" customFormat="1" ht="19.5" customHeight="1">
      <c r="A19" s="314"/>
      <c r="B19" s="60" t="s">
        <v>681</v>
      </c>
      <c r="C19" s="5"/>
      <c r="D19" s="5"/>
      <c r="E19" s="5"/>
      <c r="F19" s="5"/>
    </row>
    <row r="20" spans="1:6" s="60" customFormat="1" ht="19.5" customHeight="1">
      <c r="A20" s="314"/>
      <c r="B20" s="60" t="s">
        <v>825</v>
      </c>
      <c r="C20" s="5"/>
      <c r="D20" s="5"/>
      <c r="E20" s="5"/>
      <c r="F20" s="5"/>
    </row>
    <row r="21" spans="1:6" s="60" customFormat="1" ht="19.5" customHeight="1">
      <c r="A21" s="314"/>
      <c r="B21" s="60" t="s">
        <v>629</v>
      </c>
      <c r="C21" s="5"/>
      <c r="D21" s="5"/>
      <c r="E21" s="5"/>
      <c r="F21" s="5"/>
    </row>
    <row r="22" spans="1:6" s="60" customFormat="1" ht="19.5" customHeight="1">
      <c r="A22" s="314"/>
      <c r="B22" s="60" t="s">
        <v>824</v>
      </c>
      <c r="C22" s="5"/>
      <c r="D22" s="5"/>
      <c r="E22" s="5"/>
      <c r="F22" s="5"/>
    </row>
    <row r="23" spans="1:6" s="60" customFormat="1" ht="19.5" customHeight="1">
      <c r="A23" s="314"/>
      <c r="B23" s="60" t="s">
        <v>33</v>
      </c>
      <c r="C23" s="5"/>
      <c r="D23" s="5"/>
      <c r="E23" s="5"/>
      <c r="F23" s="5"/>
    </row>
    <row r="24" spans="1:6" s="60" customFormat="1" ht="19.5" customHeight="1">
      <c r="A24" s="314"/>
      <c r="B24" s="60" t="s">
        <v>826</v>
      </c>
      <c r="C24" s="5"/>
      <c r="D24" s="5"/>
      <c r="E24" s="5"/>
      <c r="F24" s="5"/>
    </row>
    <row r="25" spans="1:6" s="60" customFormat="1" ht="19.5" customHeight="1">
      <c r="A25" s="314"/>
      <c r="B25" s="60" t="s">
        <v>70</v>
      </c>
      <c r="C25" s="5"/>
      <c r="D25" s="5"/>
      <c r="E25" s="5"/>
      <c r="F25" s="5"/>
    </row>
    <row r="26" spans="1:6" s="60" customFormat="1" ht="19.5" customHeight="1">
      <c r="A26" s="314"/>
      <c r="B26" s="60" t="s">
        <v>66</v>
      </c>
      <c r="C26" s="5"/>
      <c r="D26" s="5"/>
      <c r="E26" s="5"/>
      <c r="F26" s="5"/>
    </row>
    <row r="27" spans="1:6" s="60" customFormat="1" ht="19.5" customHeight="1">
      <c r="A27" s="314"/>
      <c r="B27" s="60" t="s">
        <v>68</v>
      </c>
      <c r="C27" s="5"/>
      <c r="D27" s="5"/>
      <c r="E27" s="5"/>
      <c r="F27" s="5"/>
    </row>
    <row r="28" spans="1:6" s="60" customFormat="1" ht="19.5" customHeight="1">
      <c r="A28" s="314"/>
      <c r="B28" s="60" t="s">
        <v>827</v>
      </c>
      <c r="C28" s="5"/>
      <c r="D28" s="5"/>
      <c r="E28" s="5"/>
      <c r="F28" s="5"/>
    </row>
    <row r="29" spans="1:6" s="60" customFormat="1" ht="19.5" customHeight="1">
      <c r="A29" s="314"/>
      <c r="B29" s="60" t="s">
        <v>533</v>
      </c>
      <c r="C29" s="5"/>
      <c r="D29" s="5"/>
      <c r="E29" s="5"/>
      <c r="F29" s="5"/>
    </row>
    <row r="30" spans="1:6" s="60" customFormat="1" ht="19.5" customHeight="1">
      <c r="A30" s="314"/>
      <c r="B30" s="60" t="s">
        <v>683</v>
      </c>
      <c r="C30" s="5"/>
      <c r="D30" s="5"/>
      <c r="E30" s="5"/>
      <c r="F30" s="5"/>
    </row>
    <row r="31" spans="1:6" s="60" customFormat="1" ht="19.5" customHeight="1">
      <c r="A31" s="314"/>
      <c r="B31" s="60" t="s">
        <v>64</v>
      </c>
      <c r="C31" s="5"/>
      <c r="D31" s="5"/>
      <c r="E31" s="5"/>
      <c r="F31" s="5"/>
    </row>
    <row r="32" spans="1:6" s="60" customFormat="1" ht="19.5" customHeight="1">
      <c r="A32" s="314"/>
      <c r="B32" s="60" t="s">
        <v>67</v>
      </c>
      <c r="C32" s="5"/>
      <c r="D32" s="5"/>
      <c r="E32" s="5"/>
      <c r="F32" s="5"/>
    </row>
    <row r="33" spans="1:6" s="60" customFormat="1" ht="19.5" customHeight="1">
      <c r="A33" s="314"/>
      <c r="B33" s="60" t="s">
        <v>32</v>
      </c>
      <c r="C33" s="5"/>
      <c r="D33" s="5"/>
      <c r="E33" s="5"/>
      <c r="F33" s="5"/>
    </row>
    <row r="34" spans="1:6" s="60" customFormat="1" ht="19.5" customHeight="1">
      <c r="A34" s="314"/>
      <c r="B34" s="60" t="s">
        <v>34</v>
      </c>
      <c r="C34" s="5"/>
      <c r="D34" s="5"/>
      <c r="E34" s="5"/>
      <c r="F34" s="5"/>
    </row>
    <row r="35" spans="1:6" s="60" customFormat="1" ht="19.5" customHeight="1">
      <c r="A35" s="314"/>
      <c r="B35" s="60" t="s">
        <v>60</v>
      </c>
      <c r="C35" s="5"/>
      <c r="D35" s="5"/>
      <c r="E35" s="5"/>
      <c r="F35" s="5"/>
    </row>
    <row r="36" spans="1:6" s="60" customFormat="1" ht="19.5" customHeight="1">
      <c r="A36" s="314"/>
      <c r="B36" s="60" t="s">
        <v>61</v>
      </c>
      <c r="C36" s="5"/>
      <c r="D36" s="5"/>
      <c r="E36" s="5"/>
      <c r="F36" s="5"/>
    </row>
    <row r="37" spans="1:6" s="60" customFormat="1" ht="19.5" customHeight="1">
      <c r="A37" s="314"/>
      <c r="B37" s="60" t="s">
        <v>62</v>
      </c>
      <c r="C37" s="5"/>
      <c r="D37" s="5"/>
      <c r="E37" s="5"/>
      <c r="F37" s="5"/>
    </row>
    <row r="38" spans="1:6" s="60" customFormat="1" ht="19.5" customHeight="1">
      <c r="A38" s="314"/>
      <c r="B38" s="60" t="s">
        <v>65</v>
      </c>
      <c r="C38" s="5"/>
      <c r="D38" s="5"/>
      <c r="E38" s="5"/>
      <c r="F38" s="5"/>
    </row>
    <row r="39" spans="1:6" s="60" customFormat="1" ht="19.5" customHeight="1">
      <c r="A39" s="314"/>
      <c r="B39" s="60" t="s">
        <v>63</v>
      </c>
      <c r="C39" s="5"/>
      <c r="D39" s="5"/>
      <c r="E39" s="5"/>
      <c r="F39" s="5"/>
    </row>
    <row r="40" spans="1:6" s="60" customFormat="1" ht="19.5" customHeight="1">
      <c r="A40" s="314"/>
      <c r="B40" s="60" t="s">
        <v>664</v>
      </c>
      <c r="C40" s="5"/>
      <c r="D40" s="5"/>
      <c r="E40" s="5"/>
      <c r="F40" s="5"/>
    </row>
    <row r="41" spans="1:6" s="60" customFormat="1" ht="19.5" customHeight="1">
      <c r="A41" s="318">
        <v>4</v>
      </c>
      <c r="B41" s="74" t="s">
        <v>434</v>
      </c>
      <c r="C41" s="5"/>
      <c r="D41" s="5"/>
      <c r="E41" s="5"/>
      <c r="F41" s="5"/>
    </row>
    <row r="42" spans="1:6" s="60" customFormat="1" ht="19.5" customHeight="1">
      <c r="A42" s="314"/>
      <c r="B42" s="87" t="s">
        <v>100</v>
      </c>
      <c r="C42" s="5"/>
      <c r="D42" s="5"/>
      <c r="E42" s="5"/>
      <c r="F42" s="5"/>
    </row>
    <row r="43" spans="1:6" s="60" customFormat="1" ht="19.5" customHeight="1">
      <c r="A43" s="314"/>
      <c r="B43" s="87" t="s">
        <v>101</v>
      </c>
      <c r="C43" s="5"/>
      <c r="D43" s="5"/>
      <c r="E43" s="5"/>
      <c r="F43" s="5"/>
    </row>
    <row r="44" spans="1:6" s="60" customFormat="1" ht="19.5" customHeight="1">
      <c r="A44" s="314"/>
      <c r="B44" s="87" t="s">
        <v>102</v>
      </c>
      <c r="C44" s="5"/>
      <c r="D44" s="5"/>
      <c r="E44" s="5"/>
      <c r="F44" s="5"/>
    </row>
    <row r="45" spans="1:6" s="60" customFormat="1" ht="19.5" customHeight="1">
      <c r="A45" s="314"/>
      <c r="B45" s="87" t="s">
        <v>103</v>
      </c>
      <c r="C45" s="5">
        <f>138728411000/2877/9</f>
        <v>5357757.3475456685</v>
      </c>
      <c r="D45" s="5"/>
      <c r="E45" s="5"/>
      <c r="F45" s="5"/>
    </row>
    <row r="46" spans="1:6" s="60" customFormat="1" ht="19.5" customHeight="1">
      <c r="A46" s="276" t="s">
        <v>750</v>
      </c>
      <c r="B46" s="315" t="s">
        <v>22</v>
      </c>
      <c r="C46" s="5">
        <f>191671378000/2613/12</f>
        <v>6112749.649189948</v>
      </c>
      <c r="D46" s="5"/>
      <c r="E46" s="5"/>
      <c r="F46" s="5"/>
    </row>
    <row r="47" spans="1:6" s="60" customFormat="1" ht="19.5" customHeight="1">
      <c r="A47" s="319">
        <v>1</v>
      </c>
      <c r="B47" s="60" t="s">
        <v>104</v>
      </c>
      <c r="C47" s="5"/>
      <c r="D47" s="5"/>
      <c r="E47" s="5"/>
      <c r="F47" s="5"/>
    </row>
    <row r="48" spans="1:6" s="60" customFormat="1" ht="19.5" customHeight="1">
      <c r="A48" s="319">
        <v>2</v>
      </c>
      <c r="B48" s="60" t="s">
        <v>239</v>
      </c>
      <c r="C48" s="5"/>
      <c r="D48" s="5"/>
      <c r="E48" s="5"/>
      <c r="F48" s="5"/>
    </row>
    <row r="49" spans="1:6" s="60" customFormat="1" ht="19.5" customHeight="1">
      <c r="A49" s="276" t="s">
        <v>240</v>
      </c>
      <c r="B49" s="315" t="s">
        <v>791</v>
      </c>
      <c r="C49" s="5"/>
      <c r="D49" s="5"/>
      <c r="E49" s="5"/>
      <c r="F49" s="5"/>
    </row>
    <row r="50" spans="1:6" s="60" customFormat="1" ht="19.5" customHeight="1">
      <c r="A50" s="319">
        <v>1</v>
      </c>
      <c r="B50" s="74" t="s">
        <v>792</v>
      </c>
      <c r="C50" s="5"/>
      <c r="D50" s="5"/>
      <c r="E50" s="5"/>
      <c r="F50" s="5"/>
    </row>
    <row r="51" spans="1:6" s="60" customFormat="1" ht="19.5" customHeight="1">
      <c r="A51" s="319"/>
      <c r="B51" s="60" t="s">
        <v>669</v>
      </c>
      <c r="C51" s="5"/>
      <c r="D51" s="5"/>
      <c r="E51" s="5"/>
      <c r="F51" s="5"/>
    </row>
    <row r="52" spans="1:6" s="60" customFormat="1" ht="19.5" customHeight="1">
      <c r="A52" s="319"/>
      <c r="B52" s="60" t="s">
        <v>866</v>
      </c>
      <c r="C52" s="5"/>
      <c r="D52" s="5"/>
      <c r="E52" s="5"/>
      <c r="F52" s="5"/>
    </row>
    <row r="53" spans="1:6" s="60" customFormat="1" ht="19.5" customHeight="1">
      <c r="A53" s="319">
        <v>2</v>
      </c>
      <c r="B53" s="74" t="s">
        <v>16</v>
      </c>
      <c r="C53" s="5"/>
      <c r="D53" s="5"/>
      <c r="E53" s="5"/>
      <c r="F53" s="5"/>
    </row>
    <row r="54" spans="1:6" s="60" customFormat="1" ht="19.5" customHeight="1">
      <c r="A54" s="319"/>
      <c r="B54" s="60" t="s">
        <v>711</v>
      </c>
      <c r="C54" s="5"/>
      <c r="D54" s="5"/>
      <c r="E54" s="5"/>
      <c r="F54" s="5"/>
    </row>
    <row r="55" spans="1:6" s="60" customFormat="1" ht="19.5" customHeight="1">
      <c r="A55" s="319"/>
      <c r="B55" s="60" t="s">
        <v>763</v>
      </c>
      <c r="C55" s="5"/>
      <c r="D55" s="5"/>
      <c r="E55" s="5"/>
      <c r="F55" s="5"/>
    </row>
    <row r="56" spans="1:6" s="60" customFormat="1" ht="19.5" customHeight="1">
      <c r="A56" s="319"/>
      <c r="B56" s="60" t="s">
        <v>432</v>
      </c>
      <c r="C56" s="5"/>
      <c r="D56" s="5"/>
      <c r="E56" s="5"/>
      <c r="F56" s="5"/>
    </row>
    <row r="57" spans="1:6" s="60" customFormat="1" ht="19.5" customHeight="1">
      <c r="A57" s="319">
        <v>3</v>
      </c>
      <c r="B57" s="74" t="s">
        <v>433</v>
      </c>
      <c r="C57" s="5"/>
      <c r="D57" s="5"/>
      <c r="E57" s="5"/>
      <c r="F57" s="5"/>
    </row>
    <row r="58" spans="1:6" s="60" customFormat="1" ht="19.5" customHeight="1">
      <c r="A58" s="314"/>
      <c r="B58" s="60" t="s">
        <v>435</v>
      </c>
      <c r="C58" s="5"/>
      <c r="D58" s="5"/>
      <c r="E58" s="5"/>
      <c r="F58" s="5"/>
    </row>
    <row r="59" spans="1:6" s="60" customFormat="1" ht="19.5" customHeight="1">
      <c r="A59" s="276" t="s">
        <v>442</v>
      </c>
      <c r="B59" s="315" t="s">
        <v>275</v>
      </c>
      <c r="C59" s="5"/>
      <c r="D59" s="5"/>
      <c r="E59" s="5"/>
      <c r="F59" s="5"/>
    </row>
    <row r="60" spans="1:6" s="60" customFormat="1" ht="19.5" customHeight="1">
      <c r="A60" s="320">
        <v>1</v>
      </c>
      <c r="B60" s="74" t="s">
        <v>436</v>
      </c>
      <c r="C60" s="5"/>
      <c r="D60" s="5"/>
      <c r="E60" s="5"/>
      <c r="F60" s="5"/>
    </row>
    <row r="61" spans="1:6" s="60" customFormat="1" ht="19.5" customHeight="1">
      <c r="A61" s="320"/>
      <c r="B61" s="60" t="s">
        <v>710</v>
      </c>
      <c r="C61" s="5"/>
      <c r="D61" s="5"/>
      <c r="E61" s="5"/>
      <c r="F61" s="5"/>
    </row>
    <row r="62" spans="1:6" s="60" customFormat="1" ht="19.5" customHeight="1">
      <c r="A62" s="320"/>
      <c r="B62" s="60" t="s">
        <v>659</v>
      </c>
      <c r="C62" s="5"/>
      <c r="D62" s="5"/>
      <c r="E62" s="5"/>
      <c r="F62" s="5"/>
    </row>
    <row r="63" spans="1:6" s="60" customFormat="1" ht="19.5" customHeight="1">
      <c r="A63" s="320"/>
      <c r="B63" s="60" t="s">
        <v>708</v>
      </c>
      <c r="C63" s="5"/>
      <c r="D63" s="5"/>
      <c r="E63" s="5"/>
      <c r="F63" s="5"/>
    </row>
    <row r="64" spans="1:6" s="60" customFormat="1" ht="19.5" customHeight="1">
      <c r="A64" s="320"/>
      <c r="B64" s="60" t="s">
        <v>509</v>
      </c>
      <c r="C64" s="5"/>
      <c r="D64" s="5"/>
      <c r="E64" s="5"/>
      <c r="F64" s="5"/>
    </row>
    <row r="65" spans="1:6" s="60" customFormat="1" ht="19.5" customHeight="1">
      <c r="A65" s="320"/>
      <c r="B65" s="60" t="s">
        <v>648</v>
      </c>
      <c r="C65" s="5"/>
      <c r="D65" s="5"/>
      <c r="E65" s="5"/>
      <c r="F65" s="5"/>
    </row>
    <row r="66" spans="1:6" s="60" customFormat="1" ht="19.5" customHeight="1">
      <c r="A66" s="320"/>
      <c r="B66" s="60" t="s">
        <v>92</v>
      </c>
      <c r="C66" s="5"/>
      <c r="D66" s="5"/>
      <c r="E66" s="5"/>
      <c r="F66" s="5"/>
    </row>
    <row r="67" spans="1:6" s="60" customFormat="1" ht="19.5" customHeight="1">
      <c r="A67" s="320"/>
      <c r="B67" s="60" t="s">
        <v>231</v>
      </c>
      <c r="C67" s="5"/>
      <c r="D67" s="5"/>
      <c r="E67" s="5"/>
      <c r="F67" s="5"/>
    </row>
    <row r="68" spans="1:6" s="60" customFormat="1" ht="19.5" customHeight="1">
      <c r="A68" s="320">
        <v>2</v>
      </c>
      <c r="B68" s="74" t="s">
        <v>863</v>
      </c>
      <c r="C68" s="5"/>
      <c r="D68" s="5"/>
      <c r="E68" s="5"/>
      <c r="F68" s="5"/>
    </row>
    <row r="69" spans="1:6" s="60" customFormat="1" ht="19.5" customHeight="1">
      <c r="A69" s="320"/>
      <c r="B69" s="60" t="s">
        <v>376</v>
      </c>
      <c r="C69" s="5"/>
      <c r="D69" s="5"/>
      <c r="E69" s="5"/>
      <c r="F69" s="5"/>
    </row>
    <row r="70" spans="1:6" s="60" customFormat="1" ht="19.5" customHeight="1">
      <c r="A70" s="320"/>
      <c r="B70" s="60" t="s">
        <v>780</v>
      </c>
      <c r="C70" s="5"/>
      <c r="D70" s="5"/>
      <c r="E70" s="5"/>
      <c r="F70" s="5"/>
    </row>
    <row r="71" spans="1:6" s="60" customFormat="1" ht="19.5" customHeight="1">
      <c r="A71" s="320"/>
      <c r="B71" s="60" t="s">
        <v>706</v>
      </c>
      <c r="C71" s="5"/>
      <c r="D71" s="5"/>
      <c r="E71" s="5"/>
      <c r="F71" s="5"/>
    </row>
    <row r="72" spans="1:6" s="60" customFormat="1" ht="19.5" customHeight="1">
      <c r="A72" s="320"/>
      <c r="B72" s="60" t="s">
        <v>319</v>
      </c>
      <c r="C72" s="5"/>
      <c r="D72" s="5"/>
      <c r="E72" s="5"/>
      <c r="F72" s="5"/>
    </row>
    <row r="73" spans="1:6" s="60" customFormat="1" ht="19.5" customHeight="1">
      <c r="A73" s="320"/>
      <c r="B73" s="60" t="s">
        <v>660</v>
      </c>
      <c r="C73" s="5"/>
      <c r="D73" s="5"/>
      <c r="E73" s="5"/>
      <c r="F73" s="5"/>
    </row>
    <row r="74" spans="1:6" s="60" customFormat="1" ht="19.5" customHeight="1">
      <c r="A74" s="320"/>
      <c r="B74" s="60" t="s">
        <v>865</v>
      </c>
      <c r="C74" s="5"/>
      <c r="D74" s="5"/>
      <c r="E74" s="5"/>
      <c r="F74" s="5"/>
    </row>
    <row r="75" spans="1:6" s="60" customFormat="1" ht="19.5" customHeight="1">
      <c r="A75" s="320"/>
      <c r="B75" s="60" t="s">
        <v>547</v>
      </c>
      <c r="C75" s="5"/>
      <c r="D75" s="5"/>
      <c r="E75" s="5"/>
      <c r="F75" s="5"/>
    </row>
    <row r="76" spans="1:6" s="60" customFormat="1" ht="19.5" customHeight="1">
      <c r="A76" s="320"/>
      <c r="B76" s="60" t="s">
        <v>364</v>
      </c>
      <c r="C76" s="5"/>
      <c r="D76" s="5"/>
      <c r="E76" s="5"/>
      <c r="F76" s="5"/>
    </row>
    <row r="77" spans="1:6" s="60" customFormat="1" ht="19.5" customHeight="1">
      <c r="A77" s="320"/>
      <c r="B77" s="60" t="s">
        <v>867</v>
      </c>
      <c r="C77" s="5"/>
      <c r="D77" s="5"/>
      <c r="E77" s="5"/>
      <c r="F77" s="5"/>
    </row>
    <row r="78" spans="1:6" s="60" customFormat="1" ht="19.5" customHeight="1">
      <c r="A78" s="320">
        <v>3</v>
      </c>
      <c r="B78" s="74" t="s">
        <v>868</v>
      </c>
      <c r="C78" s="5"/>
      <c r="D78" s="5"/>
      <c r="E78" s="5"/>
      <c r="F78" s="5"/>
    </row>
    <row r="79" spans="1:6" s="60" customFormat="1" ht="19.5" customHeight="1">
      <c r="A79" s="320"/>
      <c r="B79" s="60" t="s">
        <v>93</v>
      </c>
      <c r="C79" s="5"/>
      <c r="D79" s="5"/>
      <c r="E79" s="5"/>
      <c r="F79" s="5"/>
    </row>
    <row r="80" spans="1:6" s="60" customFormat="1" ht="19.5" customHeight="1">
      <c r="A80" s="320"/>
      <c r="B80" s="60" t="s">
        <v>381</v>
      </c>
      <c r="C80" s="5"/>
      <c r="D80" s="5"/>
      <c r="E80" s="5"/>
      <c r="F80" s="5"/>
    </row>
    <row r="81" spans="1:6" s="60" customFormat="1" ht="19.5" customHeight="1">
      <c r="A81" s="320"/>
      <c r="B81" s="60" t="s">
        <v>742</v>
      </c>
      <c r="C81" s="5"/>
      <c r="D81" s="5"/>
      <c r="E81" s="5"/>
      <c r="F81" s="5"/>
    </row>
    <row r="82" spans="1:6" s="60" customFormat="1" ht="19.5" customHeight="1">
      <c r="A82" s="320"/>
      <c r="B82" s="60" t="s">
        <v>293</v>
      </c>
      <c r="C82" s="5"/>
      <c r="D82" s="5"/>
      <c r="E82" s="5"/>
      <c r="F82" s="5"/>
    </row>
    <row r="83" spans="1:6" s="60" customFormat="1" ht="19.5" customHeight="1">
      <c r="A83" s="320"/>
      <c r="B83" s="60" t="s">
        <v>294</v>
      </c>
      <c r="C83" s="5"/>
      <c r="D83" s="5"/>
      <c r="E83" s="5"/>
      <c r="F83" s="5"/>
    </row>
    <row r="84" spans="1:6" s="60" customFormat="1" ht="19.5" customHeight="1">
      <c r="A84" s="320"/>
      <c r="B84" s="60" t="s">
        <v>295</v>
      </c>
      <c r="C84" s="5"/>
      <c r="D84" s="5"/>
      <c r="E84" s="5"/>
      <c r="F84" s="5"/>
    </row>
    <row r="85" spans="1:6" s="60" customFormat="1" ht="19.5" customHeight="1">
      <c r="A85" s="320"/>
      <c r="B85" s="60" t="s">
        <v>86</v>
      </c>
      <c r="C85" s="5"/>
      <c r="D85" s="5"/>
      <c r="E85" s="5"/>
      <c r="F85" s="5"/>
    </row>
    <row r="86" spans="1:6" s="60" customFormat="1" ht="19.5" customHeight="1">
      <c r="A86" s="320"/>
      <c r="B86" s="60" t="s">
        <v>84</v>
      </c>
      <c r="C86" s="5"/>
      <c r="D86" s="5"/>
      <c r="E86" s="5"/>
      <c r="F86" s="5"/>
    </row>
    <row r="87" spans="1:6" s="60" customFormat="1" ht="19.5" customHeight="1">
      <c r="A87" s="320"/>
      <c r="B87" s="60" t="s">
        <v>730</v>
      </c>
      <c r="C87" s="5"/>
      <c r="D87" s="5"/>
      <c r="E87" s="5"/>
      <c r="F87" s="5"/>
    </row>
    <row r="88" spans="1:6" s="60" customFormat="1" ht="19.5" customHeight="1">
      <c r="A88" s="320"/>
      <c r="B88" s="60" t="s">
        <v>331</v>
      </c>
      <c r="C88" s="5"/>
      <c r="D88" s="5"/>
      <c r="E88" s="5"/>
      <c r="F88" s="5"/>
    </row>
    <row r="89" spans="1:6" s="60" customFormat="1" ht="19.5" customHeight="1">
      <c r="A89" s="320"/>
      <c r="B89" s="60" t="s">
        <v>85</v>
      </c>
      <c r="C89" s="5"/>
      <c r="D89" s="5"/>
      <c r="E89" s="5"/>
      <c r="F89" s="5"/>
    </row>
    <row r="90" spans="1:6" s="60" customFormat="1" ht="19.5" customHeight="1">
      <c r="A90" s="320">
        <v>4</v>
      </c>
      <c r="B90" s="74" t="s">
        <v>87</v>
      </c>
      <c r="C90" s="5"/>
      <c r="D90" s="5"/>
      <c r="E90" s="5"/>
      <c r="F90" s="5"/>
    </row>
    <row r="91" spans="1:6" s="60" customFormat="1" ht="19.5" customHeight="1">
      <c r="A91" s="320"/>
      <c r="B91" s="60" t="s">
        <v>15</v>
      </c>
      <c r="C91" s="5"/>
      <c r="D91" s="5"/>
      <c r="E91" s="5"/>
      <c r="F91" s="5"/>
    </row>
    <row r="92" spans="1:6" s="60" customFormat="1" ht="19.5" customHeight="1">
      <c r="A92" s="320"/>
      <c r="B92" s="60" t="s">
        <v>853</v>
      </c>
      <c r="C92" s="5"/>
      <c r="D92" s="5"/>
      <c r="E92" s="5"/>
      <c r="F92" s="5"/>
    </row>
    <row r="93" spans="1:6" s="60" customFormat="1" ht="19.5" customHeight="1">
      <c r="A93" s="320"/>
      <c r="B93" s="60" t="s">
        <v>290</v>
      </c>
      <c r="C93" s="5"/>
      <c r="D93" s="5"/>
      <c r="E93" s="5"/>
      <c r="F93" s="5"/>
    </row>
    <row r="94" spans="1:6" s="60" customFormat="1" ht="19.5" customHeight="1">
      <c r="A94" s="320"/>
      <c r="B94" s="60" t="s">
        <v>555</v>
      </c>
      <c r="C94" s="5"/>
      <c r="D94" s="5"/>
      <c r="E94" s="5"/>
      <c r="F94" s="5"/>
    </row>
    <row r="95" spans="1:6" s="60" customFormat="1" ht="19.5" customHeight="1">
      <c r="A95" s="320"/>
      <c r="B95" s="60" t="s">
        <v>723</v>
      </c>
      <c r="C95" s="5"/>
      <c r="D95" s="5"/>
      <c r="E95" s="5"/>
      <c r="F95" s="5"/>
    </row>
    <row r="96" spans="1:6" s="60" customFormat="1" ht="19.5" customHeight="1">
      <c r="A96" s="320"/>
      <c r="B96" s="60" t="s">
        <v>848</v>
      </c>
      <c r="C96" s="5"/>
      <c r="D96" s="5"/>
      <c r="E96" s="5"/>
      <c r="F96" s="5"/>
    </row>
    <row r="97" spans="1:6" s="60" customFormat="1" ht="19.5" customHeight="1">
      <c r="A97" s="320"/>
      <c r="B97" s="60" t="s">
        <v>356</v>
      </c>
      <c r="C97" s="5"/>
      <c r="D97" s="5"/>
      <c r="E97" s="5"/>
      <c r="F97" s="5"/>
    </row>
    <row r="98" spans="1:6" s="60" customFormat="1" ht="19.5" customHeight="1">
      <c r="A98" s="320"/>
      <c r="B98" s="60" t="s">
        <v>52</v>
      </c>
      <c r="C98" s="5"/>
      <c r="D98" s="5"/>
      <c r="E98" s="5"/>
      <c r="F98" s="5"/>
    </row>
    <row r="99" spans="1:6" s="60" customFormat="1" ht="19.5" customHeight="1">
      <c r="A99" s="320">
        <v>5</v>
      </c>
      <c r="B99" s="74" t="s">
        <v>388</v>
      </c>
      <c r="C99" s="5"/>
      <c r="D99" s="5"/>
      <c r="E99" s="5"/>
      <c r="F99" s="5"/>
    </row>
    <row r="100" spans="1:6" s="60" customFormat="1" ht="19.5" customHeight="1">
      <c r="A100" s="320"/>
      <c r="B100" s="60" t="s">
        <v>10</v>
      </c>
      <c r="C100" s="5"/>
      <c r="D100" s="5"/>
      <c r="E100" s="5"/>
      <c r="F100" s="5"/>
    </row>
    <row r="101" spans="1:6" s="60" customFormat="1" ht="19.5" customHeight="1">
      <c r="A101" s="320"/>
      <c r="B101" s="60" t="s">
        <v>13</v>
      </c>
      <c r="C101" s="5"/>
      <c r="D101" s="5"/>
      <c r="E101" s="5"/>
      <c r="F101" s="5"/>
    </row>
    <row r="102" spans="1:6" s="60" customFormat="1" ht="19.5" customHeight="1">
      <c r="A102" s="320"/>
      <c r="B102" s="60" t="s">
        <v>485</v>
      </c>
      <c r="C102" s="5"/>
      <c r="D102" s="5"/>
      <c r="E102" s="5"/>
      <c r="F102" s="5"/>
    </row>
    <row r="103" spans="1:6" s="60" customFormat="1" ht="19.5" customHeight="1">
      <c r="A103" s="320">
        <v>6</v>
      </c>
      <c r="B103" s="74" t="s">
        <v>707</v>
      </c>
      <c r="C103" s="5"/>
      <c r="D103" s="5"/>
      <c r="E103" s="5"/>
      <c r="F103" s="5"/>
    </row>
    <row r="104" spans="1:6" s="60" customFormat="1" ht="19.5" customHeight="1">
      <c r="A104" s="320"/>
      <c r="B104" s="60" t="s">
        <v>662</v>
      </c>
      <c r="C104" s="5"/>
      <c r="D104" s="5"/>
      <c r="E104" s="5"/>
      <c r="F104" s="5"/>
    </row>
    <row r="105" spans="1:6" s="60" customFormat="1" ht="19.5" customHeight="1">
      <c r="A105" s="320"/>
      <c r="B105" s="60" t="s">
        <v>782</v>
      </c>
      <c r="C105" s="5"/>
      <c r="D105" s="5"/>
      <c r="E105" s="5"/>
      <c r="F105" s="5"/>
    </row>
    <row r="106" spans="1:6" s="60" customFormat="1" ht="19.5" customHeight="1">
      <c r="A106" s="320">
        <v>7</v>
      </c>
      <c r="B106" s="74" t="s">
        <v>783</v>
      </c>
      <c r="C106" s="5"/>
      <c r="D106" s="5"/>
      <c r="E106" s="5"/>
      <c r="F106" s="5"/>
    </row>
    <row r="107" spans="1:6" s="60" customFormat="1" ht="19.5" customHeight="1">
      <c r="A107" s="320"/>
      <c r="B107" s="60" t="s">
        <v>663</v>
      </c>
      <c r="C107" s="5"/>
      <c r="D107" s="5"/>
      <c r="E107" s="5"/>
      <c r="F107" s="5"/>
    </row>
    <row r="108" spans="1:6" s="60" customFormat="1" ht="19.5" customHeight="1">
      <c r="A108" s="320"/>
      <c r="B108" s="60" t="s">
        <v>96</v>
      </c>
      <c r="C108" s="5"/>
      <c r="D108" s="5"/>
      <c r="E108" s="5"/>
      <c r="F108" s="5"/>
    </row>
    <row r="109" spans="1:6" s="60" customFormat="1" ht="19.5" customHeight="1">
      <c r="A109" s="320"/>
      <c r="B109" s="60" t="s">
        <v>46</v>
      </c>
      <c r="C109" s="5"/>
      <c r="D109" s="5"/>
      <c r="E109" s="5"/>
      <c r="F109" s="5"/>
    </row>
    <row r="110" spans="1:6" s="60" customFormat="1" ht="19.5" customHeight="1">
      <c r="A110" s="320"/>
      <c r="B110" s="60" t="s">
        <v>14</v>
      </c>
      <c r="C110" s="5"/>
      <c r="D110" s="5"/>
      <c r="E110" s="5"/>
      <c r="F110" s="5"/>
    </row>
    <row r="111" spans="1:6" s="60" customFormat="1" ht="19.5" customHeight="1">
      <c r="A111" s="320">
        <v>8</v>
      </c>
      <c r="B111" s="74" t="s">
        <v>90</v>
      </c>
      <c r="C111" s="5"/>
      <c r="D111" s="5"/>
      <c r="E111" s="5"/>
      <c r="F111" s="5"/>
    </row>
    <row r="112" spans="1:6" s="60" customFormat="1" ht="19.5" customHeight="1">
      <c r="A112" s="320"/>
      <c r="B112" s="60" t="s">
        <v>679</v>
      </c>
      <c r="C112" s="5"/>
      <c r="D112" s="5"/>
      <c r="E112" s="5"/>
      <c r="F112" s="5"/>
    </row>
    <row r="113" spans="1:6" s="60" customFormat="1" ht="19.5" customHeight="1">
      <c r="A113" s="320"/>
      <c r="B113" s="60" t="s">
        <v>27</v>
      </c>
      <c r="C113" s="14"/>
      <c r="D113" s="14"/>
      <c r="E113" s="14"/>
      <c r="F113" s="14"/>
    </row>
    <row r="114" spans="1:6" s="60" customFormat="1" ht="19.5" customHeight="1">
      <c r="A114" s="320"/>
      <c r="B114" s="60" t="s">
        <v>30</v>
      </c>
      <c r="C114" s="14"/>
      <c r="D114" s="14"/>
      <c r="E114" s="14"/>
      <c r="F114" s="14"/>
    </row>
    <row r="115" spans="1:6" ht="19.5" customHeight="1">
      <c r="A115" s="343">
        <v>9</v>
      </c>
      <c r="B115" s="74" t="s">
        <v>31</v>
      </c>
      <c r="C115" s="33"/>
      <c r="D115" s="33"/>
      <c r="E115" s="33"/>
      <c r="F115" s="33"/>
    </row>
    <row r="116" spans="1:6" ht="19.5" customHeight="1">
      <c r="A116" s="343"/>
      <c r="B116" s="60" t="s">
        <v>661</v>
      </c>
      <c r="C116" s="33"/>
      <c r="D116" s="33"/>
      <c r="E116" s="33"/>
      <c r="F116" s="33"/>
    </row>
    <row r="117" spans="1:6" ht="19.5" customHeight="1">
      <c r="A117" s="343"/>
      <c r="B117" s="60" t="s">
        <v>285</v>
      </c>
      <c r="C117" s="33"/>
      <c r="D117" s="33"/>
      <c r="E117" s="33"/>
      <c r="F117" s="33"/>
    </row>
    <row r="118" spans="1:6" ht="19.5" customHeight="1">
      <c r="A118" s="343"/>
      <c r="B118" s="60" t="s">
        <v>678</v>
      </c>
      <c r="C118" s="33"/>
      <c r="D118" s="33"/>
      <c r="E118" s="33"/>
      <c r="F118" s="33"/>
    </row>
    <row r="119" spans="1:6" ht="19.5" customHeight="1">
      <c r="A119" s="343"/>
      <c r="B119" s="60" t="s">
        <v>713</v>
      </c>
      <c r="C119" s="33"/>
      <c r="D119" s="33"/>
      <c r="E119" s="33"/>
      <c r="F119" s="33"/>
    </row>
    <row r="120" spans="1:6" ht="19.5" customHeight="1">
      <c r="A120" s="343"/>
      <c r="B120" s="60" t="s">
        <v>677</v>
      </c>
      <c r="C120" s="33"/>
      <c r="D120" s="33"/>
      <c r="E120" s="33"/>
      <c r="F120" s="33"/>
    </row>
    <row r="121" spans="1:6" ht="19.5" customHeight="1">
      <c r="A121" s="343"/>
      <c r="B121" s="60" t="s">
        <v>597</v>
      </c>
      <c r="C121" s="33"/>
      <c r="D121" s="33"/>
      <c r="E121" s="33"/>
      <c r="F121" s="33"/>
    </row>
    <row r="122" spans="1:6" ht="19.5" customHeight="1">
      <c r="A122" s="343"/>
      <c r="B122" s="60" t="s">
        <v>386</v>
      </c>
      <c r="C122" s="33"/>
      <c r="D122" s="33"/>
      <c r="E122" s="33"/>
      <c r="F122" s="33"/>
    </row>
    <row r="123" spans="1:6" ht="19.5" customHeight="1">
      <c r="A123" s="343"/>
      <c r="B123" s="60" t="s">
        <v>714</v>
      </c>
      <c r="C123" s="33"/>
      <c r="D123" s="33"/>
      <c r="E123" s="33"/>
      <c r="F123" s="33"/>
    </row>
    <row r="124" spans="1:6" ht="19.5" customHeight="1">
      <c r="A124" s="343">
        <v>10</v>
      </c>
      <c r="B124" s="74" t="s">
        <v>548</v>
      </c>
      <c r="C124" s="33"/>
      <c r="D124" s="33"/>
      <c r="E124" s="33"/>
      <c r="F124" s="33"/>
    </row>
    <row r="125" spans="1:6" ht="19.5" customHeight="1">
      <c r="A125" s="343"/>
      <c r="B125" s="60" t="s">
        <v>28</v>
      </c>
      <c r="C125" s="33"/>
      <c r="D125" s="33"/>
      <c r="E125" s="33"/>
      <c r="F125" s="33"/>
    </row>
    <row r="126" spans="1:6" ht="19.5" customHeight="1">
      <c r="A126" s="343"/>
      <c r="B126" s="60" t="s">
        <v>459</v>
      </c>
      <c r="C126" s="33"/>
      <c r="D126" s="33"/>
      <c r="E126" s="33"/>
      <c r="F126" s="33"/>
    </row>
    <row r="127" spans="1:6" ht="19.5" customHeight="1">
      <c r="A127" s="343"/>
      <c r="B127" s="60" t="s">
        <v>400</v>
      </c>
      <c r="C127" s="33"/>
      <c r="D127" s="33"/>
      <c r="E127" s="33"/>
      <c r="F127" s="33"/>
    </row>
    <row r="128" spans="1:6" ht="19.5" customHeight="1">
      <c r="A128" s="343"/>
      <c r="B128" s="60" t="s">
        <v>805</v>
      </c>
      <c r="C128" s="33"/>
      <c r="D128" s="33"/>
      <c r="E128" s="33"/>
      <c r="F128" s="33"/>
    </row>
    <row r="129" spans="1:2" ht="19.5" customHeight="1">
      <c r="A129" s="343"/>
      <c r="B129" s="60" t="s">
        <v>29</v>
      </c>
    </row>
    <row r="130" spans="1:2" ht="19.5" customHeight="1">
      <c r="A130" s="343"/>
      <c r="B130" s="60" t="s">
        <v>653</v>
      </c>
    </row>
    <row r="131" spans="1:2" ht="19.5" customHeight="1">
      <c r="A131" s="343">
        <v>11</v>
      </c>
      <c r="B131" s="74" t="s">
        <v>654</v>
      </c>
    </row>
    <row r="132" spans="1:2" ht="19.5" customHeight="1">
      <c r="A132" s="343"/>
      <c r="B132" s="60" t="s">
        <v>655</v>
      </c>
    </row>
    <row r="133" spans="1:2" ht="19.5" customHeight="1">
      <c r="A133" s="343"/>
      <c r="B133" s="60" t="s">
        <v>675</v>
      </c>
    </row>
    <row r="134" spans="1:2" ht="19.5" customHeight="1">
      <c r="A134" s="343"/>
      <c r="B134" s="60" t="s">
        <v>542</v>
      </c>
    </row>
    <row r="135" spans="1:2" ht="19.5" customHeight="1">
      <c r="A135" s="343"/>
      <c r="B135" s="60" t="s">
        <v>581</v>
      </c>
    </row>
    <row r="136" spans="1:2" ht="19.5" customHeight="1">
      <c r="A136" s="343"/>
      <c r="B136" s="60" t="s">
        <v>805</v>
      </c>
    </row>
    <row r="137" spans="1:2" ht="19.5" customHeight="1">
      <c r="A137" s="343"/>
      <c r="B137" s="60" t="s">
        <v>806</v>
      </c>
    </row>
    <row r="138" spans="1:2" ht="19.5" customHeight="1">
      <c r="A138" s="343"/>
      <c r="B138" s="60" t="s">
        <v>523</v>
      </c>
    </row>
    <row r="139" spans="1:2" ht="19.5" customHeight="1">
      <c r="A139" s="343"/>
      <c r="B139" s="60" t="s">
        <v>524</v>
      </c>
    </row>
    <row r="140" spans="1:2" ht="19.5" customHeight="1">
      <c r="A140" s="343"/>
      <c r="B140" s="60" t="s">
        <v>40</v>
      </c>
    </row>
    <row r="141" spans="1:2" ht="19.5" customHeight="1">
      <c r="A141" s="343"/>
      <c r="B141" s="60" t="s">
        <v>41</v>
      </c>
    </row>
    <row r="142" spans="1:2" ht="19.5" customHeight="1">
      <c r="A142" s="343">
        <v>12</v>
      </c>
      <c r="B142" s="74" t="s">
        <v>42</v>
      </c>
    </row>
    <row r="143" spans="1:2" ht="19.5" customHeight="1">
      <c r="A143" s="343"/>
      <c r="B143" s="60" t="s">
        <v>759</v>
      </c>
    </row>
    <row r="144" spans="1:2" ht="19.5" customHeight="1">
      <c r="A144" s="343"/>
      <c r="B144" s="60" t="s">
        <v>806</v>
      </c>
    </row>
    <row r="145" spans="1:2" ht="19.5" customHeight="1">
      <c r="A145" s="343"/>
      <c r="B145" s="60" t="s">
        <v>805</v>
      </c>
    </row>
    <row r="146" spans="1:2" ht="19.5" customHeight="1">
      <c r="A146" s="343"/>
      <c r="B146" s="60" t="s">
        <v>666</v>
      </c>
    </row>
    <row r="147" spans="1:2" ht="19.5" customHeight="1">
      <c r="A147" s="343"/>
      <c r="B147" s="60" t="s">
        <v>770</v>
      </c>
    </row>
    <row r="148" spans="1:2" ht="19.5" customHeight="1">
      <c r="A148" s="343">
        <v>13</v>
      </c>
      <c r="B148" s="74" t="s">
        <v>302</v>
      </c>
    </row>
    <row r="149" spans="1:2" ht="19.5" customHeight="1">
      <c r="A149" s="343"/>
      <c r="B149" s="60" t="s">
        <v>482</v>
      </c>
    </row>
    <row r="150" spans="1:2" ht="19.5" customHeight="1">
      <c r="A150" s="343"/>
      <c r="B150" s="60" t="s">
        <v>667</v>
      </c>
    </row>
    <row r="151" spans="1:2" ht="19.5" customHeight="1">
      <c r="A151" s="343"/>
      <c r="B151" s="60" t="s">
        <v>421</v>
      </c>
    </row>
    <row r="152" spans="1:2" ht="19.5" customHeight="1">
      <c r="A152" s="343">
        <v>14</v>
      </c>
      <c r="B152" s="74" t="s">
        <v>78</v>
      </c>
    </row>
    <row r="153" spans="1:2" ht="19.5" customHeight="1">
      <c r="A153" s="343"/>
      <c r="B153" s="75" t="s">
        <v>657</v>
      </c>
    </row>
    <row r="154" spans="1:2" ht="19.5" customHeight="1">
      <c r="A154" s="343"/>
      <c r="B154" s="75" t="s">
        <v>676</v>
      </c>
    </row>
    <row r="155" spans="1:2" ht="19.5" customHeight="1">
      <c r="A155" s="343"/>
      <c r="B155" s="60" t="s">
        <v>757</v>
      </c>
    </row>
    <row r="156" ht="17.25" customHeight="1">
      <c r="B156" s="60"/>
    </row>
    <row r="157" ht="23.25" customHeight="1">
      <c r="B157" s="60"/>
    </row>
  </sheetData>
  <sheetProtection/>
  <mergeCells count="2">
    <mergeCell ref="A5:B5"/>
    <mergeCell ref="A6:B6"/>
  </mergeCells>
  <printOptions/>
  <pageMargins left="0.41" right="0.25" top="0.22" bottom="0.4" header="0.2" footer="0.17"/>
  <pageSetup firstPageNumber="12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HY358"/>
  <sheetViews>
    <sheetView zoomScalePageLayoutView="0" workbookViewId="0" topLeftCell="A1">
      <pane xSplit="2" ySplit="3" topLeftCell="C18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1" sqref="C31"/>
    </sheetView>
  </sheetViews>
  <sheetFormatPr defaultColWidth="8.796875" defaultRowHeight="13.5" customHeight="1"/>
  <cols>
    <col min="1" max="1" width="3.5" style="31" customWidth="1"/>
    <col min="2" max="2" width="55.5" style="24" customWidth="1"/>
    <col min="3" max="3" width="15.59765625" style="24" customWidth="1"/>
    <col min="4" max="4" width="16.8984375" style="24" customWidth="1"/>
    <col min="5" max="82" width="13.69921875" style="24" customWidth="1"/>
    <col min="83" max="16384" width="9" style="24" customWidth="1"/>
  </cols>
  <sheetData>
    <row r="1" spans="1:2" ht="26.25" customHeight="1">
      <c r="A1" s="315" t="s">
        <v>289</v>
      </c>
      <c r="B1" s="315"/>
    </row>
    <row r="2" spans="1:4" ht="21" customHeight="1" thickBot="1">
      <c r="A2" s="25"/>
      <c r="B2" s="26"/>
      <c r="C2" s="27"/>
      <c r="D2" s="27"/>
    </row>
    <row r="3" spans="1:4" ht="18.75" customHeight="1" thickTop="1">
      <c r="A3" s="270" t="s">
        <v>492</v>
      </c>
      <c r="B3" s="271" t="s">
        <v>645</v>
      </c>
      <c r="C3" s="271" t="s">
        <v>56</v>
      </c>
      <c r="D3" s="272" t="s">
        <v>55</v>
      </c>
    </row>
    <row r="4" spans="1:4" ht="18.75" customHeight="1">
      <c r="A4" s="321">
        <v>1</v>
      </c>
      <c r="B4" s="49" t="s">
        <v>419</v>
      </c>
      <c r="C4" s="53">
        <v>4169785681</v>
      </c>
      <c r="D4" s="340">
        <v>2691192275</v>
      </c>
    </row>
    <row r="5" spans="1:4" ht="18.75" customHeight="1">
      <c r="A5" s="337"/>
      <c r="B5" s="114" t="s">
        <v>569</v>
      </c>
      <c r="C5" s="115">
        <v>719592000</v>
      </c>
      <c r="D5" s="116">
        <v>1771110000</v>
      </c>
    </row>
    <row r="6" spans="1:4" ht="18.75" customHeight="1">
      <c r="A6" s="241"/>
      <c r="B6" s="117" t="s">
        <v>745</v>
      </c>
      <c r="C6" s="115">
        <v>3450193681</v>
      </c>
      <c r="D6" s="116">
        <v>920082275</v>
      </c>
    </row>
    <row r="7" spans="1:4" ht="18.75" customHeight="1">
      <c r="A7" s="241"/>
      <c r="B7" s="118" t="s">
        <v>764</v>
      </c>
      <c r="C7" s="119">
        <v>0</v>
      </c>
      <c r="D7" s="120">
        <v>0</v>
      </c>
    </row>
    <row r="8" spans="1:4" ht="18.75" customHeight="1">
      <c r="A8" s="241"/>
      <c r="B8" s="117" t="s">
        <v>493</v>
      </c>
      <c r="C8" s="119">
        <v>0</v>
      </c>
      <c r="D8" s="120">
        <v>0</v>
      </c>
    </row>
    <row r="9" spans="1:4" ht="18.75" customHeight="1">
      <c r="A9" s="241">
        <v>2</v>
      </c>
      <c r="B9" s="121" t="s">
        <v>778</v>
      </c>
      <c r="C9" s="122">
        <v>0</v>
      </c>
      <c r="D9" s="123">
        <v>0</v>
      </c>
    </row>
    <row r="10" spans="1:4" s="35" customFormat="1" ht="18.75" customHeight="1">
      <c r="A10" s="322"/>
      <c r="B10" s="124" t="s">
        <v>779</v>
      </c>
      <c r="C10" s="119">
        <v>0</v>
      </c>
      <c r="D10" s="125">
        <v>0</v>
      </c>
    </row>
    <row r="11" spans="1:4" s="35" customFormat="1" ht="18.75" customHeight="1">
      <c r="A11" s="322"/>
      <c r="B11" s="124" t="s">
        <v>765</v>
      </c>
      <c r="C11" s="126">
        <v>0</v>
      </c>
      <c r="D11" s="125">
        <v>0</v>
      </c>
    </row>
    <row r="12" spans="1:4" ht="18.75" customHeight="1">
      <c r="A12" s="241"/>
      <c r="B12" s="99" t="s">
        <v>760</v>
      </c>
      <c r="C12" s="127">
        <v>0</v>
      </c>
      <c r="D12" s="128">
        <v>0</v>
      </c>
    </row>
    <row r="13" spans="1:4" ht="18.75" customHeight="1">
      <c r="A13" s="241">
        <v>3</v>
      </c>
      <c r="B13" s="121" t="s">
        <v>620</v>
      </c>
      <c r="C13" s="129">
        <v>5155467500</v>
      </c>
      <c r="D13" s="123">
        <v>3870150794</v>
      </c>
    </row>
    <row r="14" spans="1:4" ht="18.75" customHeight="1">
      <c r="A14" s="241"/>
      <c r="B14" s="99" t="s">
        <v>470</v>
      </c>
      <c r="C14" s="119"/>
      <c r="D14" s="120"/>
    </row>
    <row r="15" spans="1:4" ht="18.75" customHeight="1">
      <c r="A15" s="241"/>
      <c r="B15" s="99" t="s">
        <v>471</v>
      </c>
      <c r="C15" s="119">
        <v>0</v>
      </c>
      <c r="D15" s="120">
        <v>0</v>
      </c>
    </row>
    <row r="16" spans="1:4" ht="18.75" customHeight="1">
      <c r="A16" s="241"/>
      <c r="B16" s="99" t="s">
        <v>472</v>
      </c>
      <c r="C16" s="119">
        <v>0</v>
      </c>
      <c r="D16" s="120">
        <v>0</v>
      </c>
    </row>
    <row r="17" spans="1:4" ht="18.75" customHeight="1">
      <c r="A17" s="241"/>
      <c r="B17" s="99" t="s">
        <v>692</v>
      </c>
      <c r="C17" s="119">
        <v>5155467500</v>
      </c>
      <c r="D17" s="130">
        <v>3870150794</v>
      </c>
    </row>
    <row r="18" spans="1:4" ht="18.75" customHeight="1">
      <c r="A18" s="241">
        <v>4</v>
      </c>
      <c r="B18" s="121" t="s">
        <v>514</v>
      </c>
      <c r="C18" s="122"/>
      <c r="D18" s="123"/>
    </row>
    <row r="19" spans="1:4" ht="18.75" customHeight="1">
      <c r="A19" s="241"/>
      <c r="B19" s="99" t="s">
        <v>515</v>
      </c>
      <c r="C19" s="119">
        <v>0</v>
      </c>
      <c r="D19" s="120">
        <v>0</v>
      </c>
    </row>
    <row r="20" spans="1:4" ht="18.75" customHeight="1">
      <c r="A20" s="241"/>
      <c r="B20" s="99" t="s">
        <v>516</v>
      </c>
      <c r="C20" s="119">
        <v>13252534166</v>
      </c>
      <c r="D20" s="120">
        <v>10546325065</v>
      </c>
    </row>
    <row r="21" spans="1:4" ht="18.75" customHeight="1">
      <c r="A21" s="241"/>
      <c r="B21" s="99" t="s">
        <v>502</v>
      </c>
      <c r="C21" s="119">
        <v>164961569</v>
      </c>
      <c r="D21" s="120">
        <v>55721569</v>
      </c>
    </row>
    <row r="22" spans="1:4" ht="18.75" customHeight="1">
      <c r="A22" s="241"/>
      <c r="B22" s="99" t="s">
        <v>503</v>
      </c>
      <c r="C22" s="119">
        <v>110740886809</v>
      </c>
      <c r="D22" s="120">
        <v>98353965634</v>
      </c>
    </row>
    <row r="23" spans="1:4" ht="18.75" customHeight="1">
      <c r="A23" s="241"/>
      <c r="B23" s="99" t="s">
        <v>504</v>
      </c>
      <c r="C23" s="119">
        <v>104163326514</v>
      </c>
      <c r="D23" s="120">
        <v>85831348724</v>
      </c>
    </row>
    <row r="24" spans="1:4" ht="18.75" customHeight="1">
      <c r="A24" s="241"/>
      <c r="B24" s="99" t="s">
        <v>505</v>
      </c>
      <c r="C24" s="119">
        <v>0</v>
      </c>
      <c r="D24" s="120">
        <v>0</v>
      </c>
    </row>
    <row r="25" spans="1:4" ht="18.75" customHeight="1">
      <c r="A25" s="241"/>
      <c r="B25" s="99" t="s">
        <v>506</v>
      </c>
      <c r="C25" s="119">
        <v>0</v>
      </c>
      <c r="D25" s="120">
        <v>0</v>
      </c>
    </row>
    <row r="26" spans="1:4" ht="18.75" customHeight="1">
      <c r="A26" s="241"/>
      <c r="B26" s="99" t="s">
        <v>474</v>
      </c>
      <c r="C26" s="119">
        <v>0</v>
      </c>
      <c r="D26" s="120">
        <v>0</v>
      </c>
    </row>
    <row r="27" spans="1:4" ht="18.75" customHeight="1">
      <c r="A27" s="241"/>
      <c r="B27" s="99" t="s">
        <v>473</v>
      </c>
      <c r="C27" s="119">
        <v>0</v>
      </c>
      <c r="D27" s="120">
        <v>0</v>
      </c>
    </row>
    <row r="28" spans="1:4" ht="18.75" customHeight="1">
      <c r="A28" s="241"/>
      <c r="B28" s="384" t="s">
        <v>494</v>
      </c>
      <c r="C28" s="131">
        <v>228321709058</v>
      </c>
      <c r="D28" s="132">
        <v>194787360992</v>
      </c>
    </row>
    <row r="29" spans="1:4" ht="18.75" customHeight="1">
      <c r="A29" s="241"/>
      <c r="B29" s="133" t="s">
        <v>766</v>
      </c>
      <c r="C29" s="119">
        <v>0</v>
      </c>
      <c r="D29" s="120">
        <v>0</v>
      </c>
    </row>
    <row r="30" spans="1:4" ht="18.75" customHeight="1">
      <c r="A30" s="241"/>
      <c r="B30" s="133" t="s">
        <v>767</v>
      </c>
      <c r="C30" s="119"/>
      <c r="D30" s="120"/>
    </row>
    <row r="31" spans="1:4" ht="18.75" customHeight="1">
      <c r="A31" s="241"/>
      <c r="B31" s="384" t="s">
        <v>233</v>
      </c>
      <c r="C31" s="119">
        <v>-501138452</v>
      </c>
      <c r="D31" s="120">
        <v>-501138452</v>
      </c>
    </row>
    <row r="32" spans="1:4" ht="18.75" customHeight="1">
      <c r="A32" s="241"/>
      <c r="B32" s="133" t="s">
        <v>768</v>
      </c>
      <c r="C32" s="119">
        <v>0</v>
      </c>
      <c r="D32" s="120">
        <v>0</v>
      </c>
    </row>
    <row r="33" spans="1:4" ht="18.75" customHeight="1">
      <c r="A33" s="241"/>
      <c r="B33" s="133" t="s">
        <v>849</v>
      </c>
      <c r="C33" s="119"/>
      <c r="D33" s="120"/>
    </row>
    <row r="34" spans="1:4" ht="18.75" customHeight="1">
      <c r="A34" s="241">
        <v>5</v>
      </c>
      <c r="B34" s="121" t="s">
        <v>850</v>
      </c>
      <c r="C34" s="122">
        <v>0</v>
      </c>
      <c r="D34" s="123">
        <v>0</v>
      </c>
    </row>
    <row r="35" spans="1:4" ht="18.75" customHeight="1">
      <c r="A35" s="241"/>
      <c r="B35" s="99" t="s">
        <v>772</v>
      </c>
      <c r="C35" s="119">
        <v>0</v>
      </c>
      <c r="D35" s="120">
        <v>0</v>
      </c>
    </row>
    <row r="36" spans="1:4" ht="18.75" customHeight="1">
      <c r="A36" s="241"/>
      <c r="B36" s="99" t="s">
        <v>296</v>
      </c>
      <c r="C36" s="119">
        <v>0</v>
      </c>
      <c r="D36" s="120">
        <v>0</v>
      </c>
    </row>
    <row r="37" spans="1:4" ht="18.75" customHeight="1">
      <c r="A37" s="241">
        <v>6</v>
      </c>
      <c r="B37" s="121" t="s">
        <v>535</v>
      </c>
      <c r="C37" s="122">
        <v>0</v>
      </c>
      <c r="D37" s="123">
        <v>0</v>
      </c>
    </row>
    <row r="38" spans="1:4" s="32" customFormat="1" ht="18.75" customHeight="1">
      <c r="A38" s="241"/>
      <c r="B38" s="99" t="s">
        <v>774</v>
      </c>
      <c r="C38" s="119">
        <v>0</v>
      </c>
      <c r="D38" s="120">
        <v>0</v>
      </c>
    </row>
    <row r="39" spans="1:4" s="32" customFormat="1" ht="24.75" customHeight="1">
      <c r="A39" s="241"/>
      <c r="B39" s="99" t="s">
        <v>775</v>
      </c>
      <c r="C39" s="134">
        <v>0</v>
      </c>
      <c r="D39" s="120">
        <v>0</v>
      </c>
    </row>
    <row r="40" spans="1:4" ht="27.75" customHeight="1" thickBot="1">
      <c r="A40" s="241">
        <v>7</v>
      </c>
      <c r="B40" s="121" t="s">
        <v>773</v>
      </c>
      <c r="C40" s="131">
        <v>0</v>
      </c>
      <c r="D40" s="120">
        <v>0</v>
      </c>
    </row>
    <row r="41" spans="1:4" ht="18.75" customHeight="1" hidden="1">
      <c r="A41" s="241"/>
      <c r="B41" s="99" t="s">
        <v>776</v>
      </c>
      <c r="C41" s="119">
        <v>0</v>
      </c>
      <c r="D41" s="120">
        <v>0</v>
      </c>
    </row>
    <row r="42" spans="1:4" ht="18.75" customHeight="1" hidden="1">
      <c r="A42" s="241"/>
      <c r="B42" s="99" t="s">
        <v>541</v>
      </c>
      <c r="C42" s="119">
        <v>0</v>
      </c>
      <c r="D42" s="120">
        <v>0</v>
      </c>
    </row>
    <row r="43" spans="1:4" s="32" customFormat="1" ht="9.75" customHeight="1" hidden="1">
      <c r="A43" s="241"/>
      <c r="B43" s="99" t="s">
        <v>375</v>
      </c>
      <c r="C43" s="119">
        <v>0</v>
      </c>
      <c r="D43" s="120">
        <v>0</v>
      </c>
    </row>
    <row r="44" spans="1:4" s="32" customFormat="1" ht="11.25" customHeight="1" hidden="1" thickBot="1">
      <c r="A44" s="241"/>
      <c r="B44" s="99" t="s">
        <v>507</v>
      </c>
      <c r="C44" s="119">
        <v>0</v>
      </c>
      <c r="D44" s="120">
        <v>0</v>
      </c>
    </row>
    <row r="45" spans="1:4" s="32" customFormat="1" ht="34.5" customHeight="1" thickTop="1">
      <c r="A45" s="270" t="s">
        <v>492</v>
      </c>
      <c r="B45" s="271" t="s">
        <v>645</v>
      </c>
      <c r="C45" s="271" t="s">
        <v>56</v>
      </c>
      <c r="D45" s="272" t="s">
        <v>55</v>
      </c>
    </row>
    <row r="46" spans="1:4" ht="22.5" customHeight="1">
      <c r="A46" s="241">
        <v>13</v>
      </c>
      <c r="B46" s="121" t="s">
        <v>536</v>
      </c>
      <c r="C46" s="131">
        <v>0</v>
      </c>
      <c r="D46" s="131">
        <v>0</v>
      </c>
    </row>
    <row r="47" spans="1:4" ht="15" customHeight="1" hidden="1">
      <c r="A47" s="241"/>
      <c r="B47" s="99" t="s">
        <v>18</v>
      </c>
      <c r="C47" s="119">
        <v>0</v>
      </c>
      <c r="D47" s="119">
        <v>0</v>
      </c>
    </row>
    <row r="48" spans="1:4" ht="15" customHeight="1" hidden="1">
      <c r="A48" s="241"/>
      <c r="B48" s="99" t="s">
        <v>247</v>
      </c>
      <c r="C48" s="119">
        <v>0</v>
      </c>
      <c r="D48" s="119">
        <v>0</v>
      </c>
    </row>
    <row r="49" spans="1:4" ht="15" customHeight="1" hidden="1">
      <c r="A49" s="241"/>
      <c r="B49" s="99" t="s">
        <v>769</v>
      </c>
      <c r="C49" s="119">
        <v>0</v>
      </c>
      <c r="D49" s="119">
        <v>0</v>
      </c>
    </row>
    <row r="50" spans="1:4" s="32" customFormat="1" ht="14.25" customHeight="1" hidden="1">
      <c r="A50" s="241"/>
      <c r="B50" s="99" t="s">
        <v>248</v>
      </c>
      <c r="C50" s="119">
        <v>0</v>
      </c>
      <c r="D50" s="119">
        <v>0</v>
      </c>
    </row>
    <row r="51" spans="1:4" s="32" customFormat="1" ht="14.25" customHeight="1" hidden="1">
      <c r="A51" s="241"/>
      <c r="B51" s="99" t="s">
        <v>797</v>
      </c>
      <c r="C51" s="119"/>
      <c r="D51" s="119"/>
    </row>
    <row r="52" spans="1:4" s="32" customFormat="1" ht="14.25" customHeight="1" hidden="1">
      <c r="A52" s="241"/>
      <c r="B52" s="133" t="s">
        <v>394</v>
      </c>
      <c r="C52" s="140"/>
      <c r="D52" s="140"/>
    </row>
    <row r="53" spans="1:4" s="32" customFormat="1" ht="14.25" customHeight="1" hidden="1">
      <c r="A53" s="241"/>
      <c r="B53" s="133" t="s">
        <v>395</v>
      </c>
      <c r="C53" s="140"/>
      <c r="D53" s="140"/>
    </row>
    <row r="54" spans="1:4" s="32" customFormat="1" ht="14.25" customHeight="1" hidden="1">
      <c r="A54" s="241"/>
      <c r="B54" s="133" t="s">
        <v>396</v>
      </c>
      <c r="C54" s="140"/>
      <c r="D54" s="140"/>
    </row>
    <row r="55" spans="1:4" s="32" customFormat="1" ht="14.25" customHeight="1" hidden="1">
      <c r="A55" s="241"/>
      <c r="B55" s="133" t="s">
        <v>397</v>
      </c>
      <c r="C55" s="140"/>
      <c r="D55" s="140"/>
    </row>
    <row r="56" spans="1:4" ht="22.5" customHeight="1">
      <c r="A56" s="241">
        <v>14</v>
      </c>
      <c r="B56" s="121" t="s">
        <v>333</v>
      </c>
      <c r="C56" s="131">
        <v>3554240936</v>
      </c>
      <c r="D56" s="131">
        <v>4061989643</v>
      </c>
    </row>
    <row r="57" spans="1:4" ht="17.25" customHeight="1">
      <c r="A57" s="241"/>
      <c r="B57" s="99" t="s">
        <v>89</v>
      </c>
      <c r="C57" s="119">
        <v>280474686</v>
      </c>
      <c r="D57" s="119">
        <v>320542500</v>
      </c>
    </row>
    <row r="58" spans="1:4" ht="15">
      <c r="A58" s="241"/>
      <c r="B58" s="99" t="s">
        <v>420</v>
      </c>
      <c r="C58" s="119">
        <v>3273766250</v>
      </c>
      <c r="D58" s="119">
        <v>3741447143</v>
      </c>
    </row>
    <row r="59" spans="1:4" ht="15" hidden="1">
      <c r="A59" s="241"/>
      <c r="B59" s="99">
        <v>0</v>
      </c>
      <c r="C59" s="119">
        <v>0</v>
      </c>
      <c r="D59" s="119">
        <v>0</v>
      </c>
    </row>
    <row r="60" spans="1:4" ht="15" hidden="1">
      <c r="A60" s="241"/>
      <c r="B60" s="99">
        <v>0</v>
      </c>
      <c r="C60" s="119">
        <v>0</v>
      </c>
      <c r="D60" s="119"/>
    </row>
    <row r="61" spans="1:4" ht="15" hidden="1">
      <c r="A61" s="241"/>
      <c r="B61" s="99">
        <v>0</v>
      </c>
      <c r="C61" s="119"/>
      <c r="D61" s="119"/>
    </row>
    <row r="62" spans="1:4" ht="21" customHeight="1">
      <c r="A62" s="241">
        <v>15</v>
      </c>
      <c r="B62" s="121" t="s">
        <v>508</v>
      </c>
      <c r="C62" s="131">
        <v>219443916217</v>
      </c>
      <c r="D62" s="131">
        <v>134163191699</v>
      </c>
    </row>
    <row r="63" spans="1:4" ht="15">
      <c r="A63" s="241"/>
      <c r="B63" s="99" t="s">
        <v>529</v>
      </c>
      <c r="C63" s="119">
        <v>219443916217</v>
      </c>
      <c r="D63" s="119">
        <v>134163191699</v>
      </c>
    </row>
    <row r="64" spans="1:4" ht="15">
      <c r="A64" s="241"/>
      <c r="B64" s="99" t="s">
        <v>357</v>
      </c>
      <c r="C64" s="267">
        <v>0</v>
      </c>
      <c r="D64" s="267">
        <v>0</v>
      </c>
    </row>
    <row r="65" spans="1:4" ht="18.75" customHeight="1">
      <c r="A65" s="241">
        <v>16</v>
      </c>
      <c r="B65" s="121" t="s">
        <v>530</v>
      </c>
      <c r="C65" s="135">
        <v>19369006564</v>
      </c>
      <c r="D65" s="135">
        <v>29595723434</v>
      </c>
    </row>
    <row r="66" spans="1:4" ht="15">
      <c r="A66" s="241"/>
      <c r="B66" s="117" t="s">
        <v>531</v>
      </c>
      <c r="C66" s="266">
        <v>3179334689</v>
      </c>
      <c r="D66" s="266">
        <v>13841963098</v>
      </c>
    </row>
    <row r="67" spans="1:4" ht="15">
      <c r="A67" s="241"/>
      <c r="B67" s="117" t="s">
        <v>787</v>
      </c>
      <c r="C67" s="119">
        <v>0</v>
      </c>
      <c r="D67" s="119">
        <v>0</v>
      </c>
    </row>
    <row r="68" spans="1:4" ht="15">
      <c r="A68" s="241"/>
      <c r="B68" s="117" t="s">
        <v>788</v>
      </c>
      <c r="C68" s="119">
        <v>0</v>
      </c>
      <c r="D68" s="119">
        <v>0</v>
      </c>
    </row>
    <row r="69" spans="1:4" ht="15">
      <c r="A69" s="241"/>
      <c r="B69" s="117" t="s">
        <v>854</v>
      </c>
      <c r="C69" s="266">
        <v>1539904605</v>
      </c>
      <c r="D69" s="266">
        <v>2024140910</v>
      </c>
    </row>
    <row r="70" spans="1:4" ht="15">
      <c r="A70" s="241"/>
      <c r="B70" s="117" t="s">
        <v>358</v>
      </c>
      <c r="C70" s="266">
        <v>38770120</v>
      </c>
      <c r="D70" s="266">
        <v>127906830</v>
      </c>
    </row>
    <row r="71" spans="1:4" ht="15">
      <c r="A71" s="241"/>
      <c r="B71" s="117" t="s">
        <v>741</v>
      </c>
      <c r="C71" s="266">
        <v>0</v>
      </c>
      <c r="D71" s="266">
        <v>46275513</v>
      </c>
    </row>
    <row r="72" spans="1:4" ht="15">
      <c r="A72" s="241"/>
      <c r="B72" s="117" t="s">
        <v>733</v>
      </c>
      <c r="C72" s="266">
        <v>12901105065</v>
      </c>
      <c r="D72" s="266">
        <v>9927544608</v>
      </c>
    </row>
    <row r="73" spans="1:4" ht="15">
      <c r="A73" s="241"/>
      <c r="B73" s="117" t="s">
        <v>359</v>
      </c>
      <c r="C73" s="266">
        <v>0</v>
      </c>
      <c r="D73" s="266">
        <v>590010390</v>
      </c>
    </row>
    <row r="74" spans="1:4" ht="15">
      <c r="A74" s="241"/>
      <c r="B74" s="117" t="s">
        <v>635</v>
      </c>
      <c r="C74" s="266">
        <v>0</v>
      </c>
      <c r="D74" s="266">
        <v>0</v>
      </c>
    </row>
    <row r="75" spans="1:4" ht="15">
      <c r="A75" s="241"/>
      <c r="B75" s="117" t="s">
        <v>588</v>
      </c>
      <c r="C75" s="266">
        <v>1709892085</v>
      </c>
      <c r="D75" s="266">
        <v>3037882085</v>
      </c>
    </row>
    <row r="76" spans="1:4" ht="18" customHeight="1">
      <c r="A76" s="241">
        <v>17</v>
      </c>
      <c r="B76" s="121" t="s">
        <v>636</v>
      </c>
      <c r="C76" s="131">
        <v>12524999999</v>
      </c>
      <c r="D76" s="131">
        <v>97233402</v>
      </c>
    </row>
    <row r="77" spans="1:4" ht="15">
      <c r="A77" s="241"/>
      <c r="B77" s="118" t="s">
        <v>589</v>
      </c>
      <c r="C77" s="119"/>
      <c r="D77" s="119"/>
    </row>
    <row r="78" spans="1:4" ht="15">
      <c r="A78" s="241"/>
      <c r="B78" s="118" t="s">
        <v>517</v>
      </c>
      <c r="C78" s="119"/>
      <c r="D78" s="119"/>
    </row>
    <row r="79" spans="1:4" ht="15">
      <c r="A79" s="241"/>
      <c r="B79" s="118" t="s">
        <v>626</v>
      </c>
      <c r="C79" s="136"/>
      <c r="D79" s="136"/>
    </row>
    <row r="80" spans="1:4" ht="15">
      <c r="A80" s="241"/>
      <c r="B80" s="118" t="s">
        <v>454</v>
      </c>
      <c r="C80" s="119"/>
      <c r="D80" s="119"/>
    </row>
    <row r="81" spans="1:4" ht="15">
      <c r="A81" s="241"/>
      <c r="B81" s="118" t="s">
        <v>291</v>
      </c>
      <c r="C81" s="119"/>
      <c r="D81" s="119"/>
    </row>
    <row r="82" spans="1:4" ht="15">
      <c r="A82" s="241"/>
      <c r="B82" s="118" t="s">
        <v>590</v>
      </c>
      <c r="C82" s="119"/>
      <c r="D82" s="119"/>
    </row>
    <row r="83" spans="1:4" s="56" customFormat="1" ht="15">
      <c r="A83" s="323"/>
      <c r="B83" s="148" t="s">
        <v>79</v>
      </c>
      <c r="C83" s="119">
        <v>12524999999</v>
      </c>
      <c r="D83" s="119">
        <v>97233402</v>
      </c>
    </row>
    <row r="84" spans="1:4" s="34" customFormat="1" ht="19.5" customHeight="1">
      <c r="A84" s="324">
        <v>18</v>
      </c>
      <c r="B84" s="121" t="s">
        <v>829</v>
      </c>
      <c r="C84" s="131">
        <v>8437438043</v>
      </c>
      <c r="D84" s="131">
        <v>8559216760</v>
      </c>
    </row>
    <row r="85" spans="1:4" s="35" customFormat="1" ht="15">
      <c r="A85" s="322"/>
      <c r="B85" s="138" t="s">
        <v>830</v>
      </c>
      <c r="C85" s="266"/>
      <c r="D85" s="266"/>
    </row>
    <row r="86" spans="1:4" s="35" customFormat="1" ht="15">
      <c r="A86" s="322"/>
      <c r="B86" s="138" t="s">
        <v>637</v>
      </c>
      <c r="C86" s="266">
        <v>510415385</v>
      </c>
      <c r="D86" s="266">
        <v>656561255</v>
      </c>
    </row>
    <row r="87" spans="1:4" s="35" customFormat="1" ht="15">
      <c r="A87" s="322"/>
      <c r="B87" s="138" t="s">
        <v>249</v>
      </c>
      <c r="C87" s="266">
        <v>129713927</v>
      </c>
      <c r="D87" s="266">
        <v>129713927</v>
      </c>
    </row>
    <row r="88" spans="1:4" s="35" customFormat="1" ht="15">
      <c r="A88" s="322"/>
      <c r="B88" s="138" t="s">
        <v>538</v>
      </c>
      <c r="C88" s="266"/>
      <c r="D88" s="266"/>
    </row>
    <row r="89" spans="1:4" s="35" customFormat="1" ht="15">
      <c r="A89" s="322"/>
      <c r="B89" s="138" t="s">
        <v>831</v>
      </c>
      <c r="C89" s="266"/>
      <c r="D89" s="266"/>
    </row>
    <row r="90" spans="1:4" s="35" customFormat="1" ht="15">
      <c r="A90" s="322"/>
      <c r="B90" s="138" t="s">
        <v>401</v>
      </c>
      <c r="C90" s="266"/>
      <c r="D90" s="266"/>
    </row>
    <row r="91" spans="1:4" s="35" customFormat="1" ht="15">
      <c r="A91" s="322"/>
      <c r="B91" s="138" t="s">
        <v>539</v>
      </c>
      <c r="C91" s="266">
        <v>142365560</v>
      </c>
      <c r="D91" s="266">
        <v>196415620</v>
      </c>
    </row>
    <row r="92" spans="1:4" s="35" customFormat="1" ht="15">
      <c r="A92" s="322"/>
      <c r="B92" s="138" t="s">
        <v>57</v>
      </c>
      <c r="C92" s="266">
        <v>7654943171</v>
      </c>
      <c r="D92" s="489">
        <v>7576525958</v>
      </c>
    </row>
    <row r="93" spans="1:4" ht="24.75" customHeight="1">
      <c r="A93" s="241">
        <v>19</v>
      </c>
      <c r="B93" s="121" t="s">
        <v>634</v>
      </c>
      <c r="C93" s="131">
        <v>0</v>
      </c>
      <c r="D93" s="131">
        <v>0</v>
      </c>
    </row>
    <row r="94" spans="1:4" ht="15">
      <c r="A94" s="241"/>
      <c r="B94" s="118" t="s">
        <v>785</v>
      </c>
      <c r="C94" s="119">
        <v>0</v>
      </c>
      <c r="D94" s="119">
        <v>0</v>
      </c>
    </row>
    <row r="95" spans="1:4" ht="15">
      <c r="A95" s="241"/>
      <c r="B95" s="118" t="s">
        <v>337</v>
      </c>
      <c r="C95" s="119">
        <v>0</v>
      </c>
      <c r="D95" s="119">
        <v>0</v>
      </c>
    </row>
    <row r="96" spans="1:4" ht="18.75" customHeight="1">
      <c r="A96" s="241">
        <v>20</v>
      </c>
      <c r="B96" s="121" t="s">
        <v>429</v>
      </c>
      <c r="C96" s="131">
        <v>110853135433</v>
      </c>
      <c r="D96" s="131">
        <v>120852135433</v>
      </c>
    </row>
    <row r="97" spans="1:4" ht="15">
      <c r="A97" s="241" t="s">
        <v>734</v>
      </c>
      <c r="B97" s="118" t="s">
        <v>338</v>
      </c>
      <c r="C97" s="127">
        <v>110853135433</v>
      </c>
      <c r="D97" s="127">
        <v>120852135433</v>
      </c>
    </row>
    <row r="98" spans="1:4" s="90" customFormat="1" ht="22.5" customHeight="1">
      <c r="A98" s="280"/>
      <c r="B98" s="139" t="s">
        <v>339</v>
      </c>
      <c r="C98" s="268">
        <v>110853135433</v>
      </c>
      <c r="D98" s="268">
        <v>120852135433</v>
      </c>
    </row>
    <row r="99" spans="1:4" s="90" customFormat="1" ht="22.5" customHeight="1">
      <c r="A99" s="280"/>
      <c r="B99" s="139" t="s">
        <v>349</v>
      </c>
      <c r="C99" s="268"/>
      <c r="D99" s="268"/>
    </row>
    <row r="100" spans="1:4" s="90" customFormat="1" ht="22.5" customHeight="1">
      <c r="A100" s="280"/>
      <c r="B100" s="139" t="s">
        <v>350</v>
      </c>
      <c r="C100" s="140"/>
      <c r="D100" s="140"/>
    </row>
    <row r="101" spans="1:4" ht="22.5" customHeight="1" hidden="1">
      <c r="A101" s="241" t="s">
        <v>735</v>
      </c>
      <c r="B101" s="118" t="s">
        <v>567</v>
      </c>
      <c r="C101" s="131">
        <v>0</v>
      </c>
      <c r="D101" s="131">
        <v>0</v>
      </c>
    </row>
    <row r="102" spans="1:4" s="90" customFormat="1" ht="22.5" customHeight="1" hidden="1">
      <c r="A102" s="280"/>
      <c r="B102" s="139" t="s">
        <v>568</v>
      </c>
      <c r="C102" s="140"/>
      <c r="D102" s="140"/>
    </row>
    <row r="103" spans="1:4" s="90" customFormat="1" ht="22.5" customHeight="1" hidden="1">
      <c r="A103" s="280"/>
      <c r="B103" s="139" t="s">
        <v>441</v>
      </c>
      <c r="C103" s="140"/>
      <c r="D103" s="140"/>
    </row>
    <row r="104" spans="1:4" s="90" customFormat="1" ht="22.5" customHeight="1" hidden="1">
      <c r="A104" s="280"/>
      <c r="B104" s="139" t="s">
        <v>832</v>
      </c>
      <c r="C104" s="140"/>
      <c r="D104" s="140"/>
    </row>
    <row r="105" spans="1:4" ht="21.75" customHeight="1">
      <c r="A105" s="350">
        <v>21</v>
      </c>
      <c r="B105" s="413" t="s">
        <v>438</v>
      </c>
      <c r="C105" s="352"/>
      <c r="D105" s="352"/>
    </row>
    <row r="106" spans="1:4" ht="15" customHeight="1" hidden="1">
      <c r="A106" s="338" t="s">
        <v>734</v>
      </c>
      <c r="B106" s="354" t="s">
        <v>651</v>
      </c>
      <c r="C106" s="355"/>
      <c r="D106" s="226"/>
    </row>
    <row r="107" spans="1:4" ht="15" customHeight="1" hidden="1">
      <c r="A107" s="241"/>
      <c r="B107" s="118" t="s">
        <v>685</v>
      </c>
      <c r="C107" s="119"/>
      <c r="D107" s="120"/>
    </row>
    <row r="108" spans="1:4" ht="15" customHeight="1" hidden="1">
      <c r="A108" s="241"/>
      <c r="B108" s="118" t="s">
        <v>652</v>
      </c>
      <c r="C108" s="119"/>
      <c r="D108" s="120"/>
    </row>
    <row r="109" spans="1:4" ht="15" customHeight="1" hidden="1">
      <c r="A109" s="241"/>
      <c r="B109" s="118" t="s">
        <v>551</v>
      </c>
      <c r="C109" s="119"/>
      <c r="D109" s="120"/>
    </row>
    <row r="110" spans="1:4" ht="15" customHeight="1" hidden="1">
      <c r="A110" s="241"/>
      <c r="B110" s="118" t="s">
        <v>552</v>
      </c>
      <c r="C110" s="119"/>
      <c r="D110" s="120"/>
    </row>
    <row r="111" spans="1:4" ht="15" customHeight="1" hidden="1">
      <c r="A111" s="241" t="s">
        <v>735</v>
      </c>
      <c r="B111" s="118" t="s">
        <v>553</v>
      </c>
      <c r="C111" s="119"/>
      <c r="D111" s="120"/>
    </row>
    <row r="112" spans="1:4" ht="15" customHeight="1" hidden="1">
      <c r="A112" s="241"/>
      <c r="B112" s="118" t="s">
        <v>88</v>
      </c>
      <c r="C112" s="119"/>
      <c r="D112" s="120"/>
    </row>
    <row r="113" spans="1:4" ht="15" customHeight="1" hidden="1">
      <c r="A113" s="241"/>
      <c r="B113" s="118" t="s">
        <v>857</v>
      </c>
      <c r="C113" s="119"/>
      <c r="D113" s="120"/>
    </row>
    <row r="114" spans="1:4" ht="15" customHeight="1" hidden="1">
      <c r="A114" s="350"/>
      <c r="B114" s="351" t="s">
        <v>858</v>
      </c>
      <c r="C114" s="352"/>
      <c r="D114" s="353"/>
    </row>
    <row r="115" spans="1:4" ht="15" customHeight="1" hidden="1">
      <c r="A115" s="347" t="s">
        <v>492</v>
      </c>
      <c r="B115" s="348" t="s">
        <v>645</v>
      </c>
      <c r="C115" s="348" t="s">
        <v>646</v>
      </c>
      <c r="D115" s="349" t="s">
        <v>646</v>
      </c>
    </row>
    <row r="116" spans="1:4" s="34" customFormat="1" ht="15" customHeight="1" hidden="1">
      <c r="A116" s="324">
        <v>23</v>
      </c>
      <c r="B116" s="121" t="s">
        <v>443</v>
      </c>
      <c r="C116" s="136"/>
      <c r="D116" s="137"/>
    </row>
    <row r="117" spans="1:4" s="34" customFormat="1" ht="15" customHeight="1" hidden="1">
      <c r="A117" s="324"/>
      <c r="B117" s="138" t="s">
        <v>540</v>
      </c>
      <c r="C117" s="136"/>
      <c r="D117" s="136"/>
    </row>
    <row r="118" spans="1:4" s="35" customFormat="1" ht="15" customHeight="1" hidden="1">
      <c r="A118" s="322"/>
      <c r="B118" s="138" t="s">
        <v>444</v>
      </c>
      <c r="C118" s="126"/>
      <c r="D118" s="136"/>
    </row>
    <row r="119" spans="1:4" s="35" customFormat="1" ht="15" customHeight="1" hidden="1">
      <c r="A119" s="322"/>
      <c r="B119" s="138" t="s">
        <v>445</v>
      </c>
      <c r="C119" s="126"/>
      <c r="D119" s="126"/>
    </row>
    <row r="120" spans="1:4" s="35" customFormat="1" ht="15" customHeight="1" hidden="1">
      <c r="A120" s="357"/>
      <c r="B120" s="358" t="s">
        <v>446</v>
      </c>
      <c r="C120" s="359"/>
      <c r="D120" s="353"/>
    </row>
    <row r="121" spans="1:4" s="35" customFormat="1" ht="15" customHeight="1" hidden="1">
      <c r="A121" s="347" t="s">
        <v>492</v>
      </c>
      <c r="B121" s="348" t="s">
        <v>645</v>
      </c>
      <c r="C121" s="348" t="s">
        <v>56</v>
      </c>
      <c r="D121" s="349" t="s">
        <v>56</v>
      </c>
    </row>
    <row r="122" spans="1:4" ht="15" customHeight="1" hidden="1">
      <c r="A122" s="241">
        <v>24</v>
      </c>
      <c r="B122" s="121" t="s">
        <v>447</v>
      </c>
      <c r="C122" s="119"/>
      <c r="D122" s="120"/>
    </row>
    <row r="123" spans="1:4" ht="15" hidden="1">
      <c r="A123" s="241" t="s">
        <v>734</v>
      </c>
      <c r="B123" s="118" t="s">
        <v>448</v>
      </c>
      <c r="C123" s="119"/>
      <c r="D123" s="120"/>
    </row>
    <row r="124" spans="1:4" ht="15" hidden="1">
      <c r="A124" s="241"/>
      <c r="B124" s="118" t="s">
        <v>449</v>
      </c>
      <c r="C124" s="119"/>
      <c r="D124" s="120"/>
    </row>
    <row r="125" spans="1:4" ht="15" hidden="1">
      <c r="A125" s="241"/>
      <c r="B125" s="118" t="s">
        <v>382</v>
      </c>
      <c r="C125" s="119"/>
      <c r="D125" s="120"/>
    </row>
    <row r="126" spans="1:4" ht="15" hidden="1">
      <c r="A126" s="350" t="s">
        <v>735</v>
      </c>
      <c r="B126" s="351" t="s">
        <v>47</v>
      </c>
      <c r="C126" s="352"/>
      <c r="D126" s="353"/>
    </row>
    <row r="127" spans="1:4" ht="15" hidden="1">
      <c r="A127" s="338"/>
      <c r="B127" s="354" t="s">
        <v>875</v>
      </c>
      <c r="C127" s="355"/>
      <c r="D127" s="226"/>
    </row>
    <row r="128" spans="1:4" ht="15" hidden="1">
      <c r="A128" s="241"/>
      <c r="B128" s="118" t="s">
        <v>383</v>
      </c>
      <c r="C128" s="119"/>
      <c r="D128" s="120"/>
    </row>
    <row r="129" spans="1:4" ht="15" hidden="1">
      <c r="A129" s="241"/>
      <c r="B129" s="118" t="s">
        <v>384</v>
      </c>
      <c r="C129" s="119"/>
      <c r="D129" s="120"/>
    </row>
    <row r="130" spans="1:4" ht="1.5" customHeight="1" hidden="1">
      <c r="A130" s="321"/>
      <c r="B130" s="287" t="s">
        <v>461</v>
      </c>
      <c r="C130" s="39"/>
      <c r="D130" s="279"/>
    </row>
    <row r="131" spans="1:4" ht="18" customHeight="1" hidden="1">
      <c r="A131" s="350"/>
      <c r="B131" s="351"/>
      <c r="C131" s="352"/>
      <c r="D131" s="353"/>
    </row>
    <row r="132" spans="1:4" ht="32.25" customHeight="1" thickBot="1">
      <c r="A132" s="356" t="s">
        <v>801</v>
      </c>
      <c r="B132" s="356" t="s">
        <v>439</v>
      </c>
      <c r="C132" s="54"/>
      <c r="D132" s="11"/>
    </row>
    <row r="133" spans="1:4" ht="28.5" customHeight="1" thickTop="1">
      <c r="A133" s="270" t="s">
        <v>492</v>
      </c>
      <c r="B133" s="271" t="s">
        <v>645</v>
      </c>
      <c r="C133" s="271" t="s">
        <v>646</v>
      </c>
      <c r="D133" s="498" t="s">
        <v>647</v>
      </c>
    </row>
    <row r="134" spans="1:4" ht="15">
      <c r="A134" s="344">
        <v>25</v>
      </c>
      <c r="B134" s="345" t="s">
        <v>467</v>
      </c>
      <c r="C134" s="346">
        <v>451370954590</v>
      </c>
      <c r="D134" s="499">
        <v>1575560360048</v>
      </c>
    </row>
    <row r="135" spans="1:4" ht="15">
      <c r="A135" s="241"/>
      <c r="B135" s="118" t="s">
        <v>5</v>
      </c>
      <c r="C135" s="119"/>
      <c r="D135" s="137"/>
    </row>
    <row r="136" spans="1:4" s="43" customFormat="1" ht="12.75">
      <c r="A136" s="280"/>
      <c r="B136" s="133" t="s">
        <v>48</v>
      </c>
      <c r="C136" s="119">
        <v>451370954590</v>
      </c>
      <c r="D136" s="137">
        <v>1575560360048</v>
      </c>
    </row>
    <row r="137" spans="1:4" s="43" customFormat="1" ht="12.75" hidden="1">
      <c r="A137" s="280"/>
      <c r="B137" s="133" t="s">
        <v>49</v>
      </c>
      <c r="C137" s="140"/>
      <c r="D137" s="500"/>
    </row>
    <row r="138" spans="1:4" ht="15" hidden="1">
      <c r="A138" s="241">
        <v>26</v>
      </c>
      <c r="B138" s="121" t="s">
        <v>704</v>
      </c>
      <c r="C138" s="119"/>
      <c r="D138" s="137"/>
    </row>
    <row r="139" spans="1:4" ht="15" hidden="1">
      <c r="A139" s="241"/>
      <c r="B139" s="133" t="s">
        <v>50</v>
      </c>
      <c r="C139" s="119"/>
      <c r="D139" s="137"/>
    </row>
    <row r="140" spans="1:4" ht="15" hidden="1">
      <c r="A140" s="241"/>
      <c r="B140" s="133" t="s">
        <v>51</v>
      </c>
      <c r="C140" s="119"/>
      <c r="D140" s="137"/>
    </row>
    <row r="141" spans="1:4" ht="15" hidden="1">
      <c r="A141" s="241"/>
      <c r="B141" s="133" t="s">
        <v>746</v>
      </c>
      <c r="C141" s="119"/>
      <c r="D141" s="137"/>
    </row>
    <row r="142" spans="1:4" ht="15" hidden="1">
      <c r="A142" s="241"/>
      <c r="B142" s="133" t="s">
        <v>747</v>
      </c>
      <c r="C142" s="119"/>
      <c r="D142" s="137"/>
    </row>
    <row r="143" spans="1:4" ht="15" hidden="1">
      <c r="A143" s="241"/>
      <c r="B143" s="133" t="s">
        <v>748</v>
      </c>
      <c r="C143" s="119"/>
      <c r="D143" s="137"/>
    </row>
    <row r="144" spans="1:4" ht="15" hidden="1">
      <c r="A144" s="241"/>
      <c r="B144" s="133" t="s">
        <v>749</v>
      </c>
      <c r="C144" s="119"/>
      <c r="D144" s="137"/>
    </row>
    <row r="145" spans="1:4" ht="15">
      <c r="A145" s="241">
        <v>27</v>
      </c>
      <c r="B145" s="121" t="s">
        <v>705</v>
      </c>
      <c r="C145" s="131">
        <v>451370954590</v>
      </c>
      <c r="D145" s="501">
        <v>1575560360048</v>
      </c>
    </row>
    <row r="146" spans="1:4" ht="15">
      <c r="A146" s="241"/>
      <c r="B146" s="118" t="s">
        <v>5</v>
      </c>
      <c r="C146" s="119"/>
      <c r="D146" s="137"/>
    </row>
    <row r="147" spans="1:4" ht="15">
      <c r="A147" s="241"/>
      <c r="B147" s="133" t="s">
        <v>476</v>
      </c>
      <c r="C147" s="119">
        <v>451370954590</v>
      </c>
      <c r="D147" s="155">
        <v>1575560360048</v>
      </c>
    </row>
    <row r="148" spans="1:4" ht="15">
      <c r="A148" s="241"/>
      <c r="B148" s="133" t="s">
        <v>477</v>
      </c>
      <c r="C148" s="119"/>
      <c r="D148" s="137"/>
    </row>
    <row r="149" spans="1:4" ht="21" customHeight="1">
      <c r="A149" s="241">
        <v>28</v>
      </c>
      <c r="B149" s="121" t="s">
        <v>260</v>
      </c>
      <c r="C149" s="131">
        <v>403187591122</v>
      </c>
      <c r="D149" s="502">
        <v>1370441906497</v>
      </c>
    </row>
    <row r="150" spans="1:4" ht="18.75" customHeight="1">
      <c r="A150" s="241"/>
      <c r="B150" s="118" t="s">
        <v>468</v>
      </c>
      <c r="C150" s="119">
        <v>403187591122</v>
      </c>
      <c r="D150" s="155">
        <v>1370441906497</v>
      </c>
    </row>
    <row r="151" spans="1:4" ht="15" hidden="1">
      <c r="A151" s="241"/>
      <c r="B151" s="118" t="s">
        <v>469</v>
      </c>
      <c r="C151" s="119"/>
      <c r="D151" s="137"/>
    </row>
    <row r="152" spans="1:4" ht="15" hidden="1">
      <c r="A152" s="241"/>
      <c r="B152" s="118" t="s">
        <v>842</v>
      </c>
      <c r="C152" s="119"/>
      <c r="D152" s="137"/>
    </row>
    <row r="153" spans="1:4" ht="15" hidden="1">
      <c r="A153" s="241"/>
      <c r="B153" s="118" t="s">
        <v>7</v>
      </c>
      <c r="C153" s="119"/>
      <c r="D153" s="137"/>
    </row>
    <row r="154" spans="1:4" ht="15" hidden="1">
      <c r="A154" s="241"/>
      <c r="B154" s="118" t="s">
        <v>269</v>
      </c>
      <c r="C154" s="119"/>
      <c r="D154" s="137"/>
    </row>
    <row r="155" spans="1:4" ht="15" hidden="1">
      <c r="A155" s="241"/>
      <c r="B155" s="118" t="s">
        <v>270</v>
      </c>
      <c r="C155" s="119"/>
      <c r="D155" s="137"/>
    </row>
    <row r="156" spans="1:4" ht="15" hidden="1">
      <c r="A156" s="241"/>
      <c r="B156" s="118" t="s">
        <v>271</v>
      </c>
      <c r="C156" s="119"/>
      <c r="D156" s="137"/>
    </row>
    <row r="157" spans="1:4" ht="15" hidden="1">
      <c r="A157" s="241"/>
      <c r="B157" s="118" t="s">
        <v>478</v>
      </c>
      <c r="C157" s="119"/>
      <c r="D157" s="137"/>
    </row>
    <row r="158" spans="1:4" ht="21" customHeight="1">
      <c r="A158" s="241">
        <v>29</v>
      </c>
      <c r="B158" s="121" t="s">
        <v>259</v>
      </c>
      <c r="C158" s="131">
        <v>85000729</v>
      </c>
      <c r="D158" s="501">
        <v>774318416</v>
      </c>
    </row>
    <row r="159" spans="1:233" s="35" customFormat="1" ht="21.75" customHeight="1">
      <c r="A159" s="322"/>
      <c r="B159" s="142" t="s">
        <v>6</v>
      </c>
      <c r="C159" s="143">
        <v>85000729</v>
      </c>
      <c r="D159" s="125">
        <v>774318416</v>
      </c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</row>
    <row r="160" spans="1:233" s="35" customFormat="1" ht="15" hidden="1">
      <c r="A160" s="322"/>
      <c r="B160" s="142" t="s">
        <v>860</v>
      </c>
      <c r="C160" s="143"/>
      <c r="D160" s="125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</row>
    <row r="161" spans="1:233" s="35" customFormat="1" ht="15" hidden="1">
      <c r="A161" s="322"/>
      <c r="B161" s="142" t="s">
        <v>861</v>
      </c>
      <c r="C161" s="143"/>
      <c r="D161" s="125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</row>
    <row r="162" spans="1:233" s="35" customFormat="1" ht="15" hidden="1">
      <c r="A162" s="322"/>
      <c r="B162" s="142" t="s">
        <v>58</v>
      </c>
      <c r="C162" s="143"/>
      <c r="D162" s="125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</row>
    <row r="163" spans="1:233" s="35" customFormat="1" ht="15" hidden="1">
      <c r="A163" s="322"/>
      <c r="B163" s="142" t="s">
        <v>702</v>
      </c>
      <c r="C163" s="143"/>
      <c r="D163" s="125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</row>
    <row r="164" spans="1:233" s="35" customFormat="1" ht="15" hidden="1">
      <c r="A164" s="322"/>
      <c r="B164" s="142" t="s">
        <v>267</v>
      </c>
      <c r="C164" s="143"/>
      <c r="D164" s="125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</row>
    <row r="165" spans="1:233" s="35" customFormat="1" ht="15" hidden="1">
      <c r="A165" s="322"/>
      <c r="B165" s="142" t="s">
        <v>59</v>
      </c>
      <c r="C165" s="143"/>
      <c r="D165" s="125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</row>
    <row r="166" spans="1:233" s="56" customFormat="1" ht="15" hidden="1">
      <c r="A166" s="323"/>
      <c r="B166" s="142" t="s">
        <v>274</v>
      </c>
      <c r="C166" s="143"/>
      <c r="D166" s="125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</row>
    <row r="167" spans="1:233" s="56" customFormat="1" ht="26.25" customHeight="1" hidden="1" thickTop="1">
      <c r="A167" s="270" t="s">
        <v>492</v>
      </c>
      <c r="B167" s="271" t="s">
        <v>645</v>
      </c>
      <c r="C167" s="271" t="s">
        <v>646</v>
      </c>
      <c r="D167" s="498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</row>
    <row r="168" spans="1:4" ht="20.25" customHeight="1">
      <c r="A168" s="241">
        <v>30</v>
      </c>
      <c r="B168" s="121" t="s">
        <v>689</v>
      </c>
      <c r="C168" s="131">
        <v>7673241086</v>
      </c>
      <c r="D168" s="501">
        <v>40063400775</v>
      </c>
    </row>
    <row r="169" spans="1:4" ht="15">
      <c r="A169" s="241"/>
      <c r="B169" s="144" t="s">
        <v>486</v>
      </c>
      <c r="C169" s="145">
        <v>7665828932</v>
      </c>
      <c r="D169" s="155">
        <v>40040512608</v>
      </c>
    </row>
    <row r="170" spans="1:4" s="90" customFormat="1" ht="15">
      <c r="A170" s="280"/>
      <c r="B170" s="146" t="s">
        <v>690</v>
      </c>
      <c r="C170" s="342">
        <v>3675477476</v>
      </c>
      <c r="D170" s="496">
        <v>16191052901</v>
      </c>
    </row>
    <row r="171" spans="1:4" s="90" customFormat="1" ht="15">
      <c r="A171" s="280"/>
      <c r="B171" s="146" t="s">
        <v>691</v>
      </c>
      <c r="C171" s="342">
        <v>3990351456</v>
      </c>
      <c r="D171" s="496">
        <v>23849459707</v>
      </c>
    </row>
    <row r="172" spans="1:4" s="90" customFormat="1" ht="15" hidden="1">
      <c r="A172" s="280"/>
      <c r="B172" s="146" t="s">
        <v>709</v>
      </c>
      <c r="C172" s="342"/>
      <c r="D172" s="496"/>
    </row>
    <row r="173" spans="1:4" ht="15" hidden="1">
      <c r="A173" s="241"/>
      <c r="B173" s="144" t="s">
        <v>460</v>
      </c>
      <c r="C173" s="135"/>
      <c r="D173" s="502"/>
    </row>
    <row r="174" spans="1:4" ht="15" hidden="1">
      <c r="A174" s="241"/>
      <c r="B174" s="144" t="s">
        <v>534</v>
      </c>
      <c r="C174" s="135"/>
      <c r="D174" s="502"/>
    </row>
    <row r="175" spans="1:4" ht="15" hidden="1">
      <c r="A175" s="241"/>
      <c r="B175" s="144" t="s">
        <v>834</v>
      </c>
      <c r="C175" s="135"/>
      <c r="D175" s="502"/>
    </row>
    <row r="176" spans="1:4" s="34" customFormat="1" ht="15">
      <c r="A176" s="324"/>
      <c r="B176" s="142" t="s">
        <v>385</v>
      </c>
      <c r="C176" s="145">
        <v>7412154</v>
      </c>
      <c r="D176" s="137">
        <v>22888167</v>
      </c>
    </row>
    <row r="177" spans="1:4" s="34" customFormat="1" ht="16.5" customHeight="1">
      <c r="A177" s="324"/>
      <c r="B177" s="142" t="s">
        <v>268</v>
      </c>
      <c r="C177" s="145">
        <v>0</v>
      </c>
      <c r="D177" s="137">
        <v>0</v>
      </c>
    </row>
    <row r="178" spans="1:4" s="34" customFormat="1" ht="16.5" customHeight="1" hidden="1">
      <c r="A178" s="324"/>
      <c r="B178" s="142" t="s">
        <v>430</v>
      </c>
      <c r="C178" s="145"/>
      <c r="D178" s="137"/>
    </row>
    <row r="179" spans="1:4" s="34" customFormat="1" ht="16.5" customHeight="1" hidden="1">
      <c r="A179" s="324"/>
      <c r="B179" s="142" t="s">
        <v>712</v>
      </c>
      <c r="C179" s="145"/>
      <c r="D179" s="137"/>
    </row>
    <row r="180" spans="1:4" s="34" customFormat="1" ht="16.5" customHeight="1">
      <c r="A180" s="324">
        <v>31</v>
      </c>
      <c r="B180" s="121" t="s">
        <v>487</v>
      </c>
      <c r="C180" s="135">
        <v>1539904605</v>
      </c>
      <c r="D180" s="502">
        <v>7360740776</v>
      </c>
    </row>
    <row r="181" spans="1:4" s="34" customFormat="1" ht="17.25" customHeight="1">
      <c r="A181" s="324"/>
      <c r="B181" s="227" t="s">
        <v>821</v>
      </c>
      <c r="C181" s="145">
        <v>1539904605</v>
      </c>
      <c r="D181" s="137">
        <v>7360740776</v>
      </c>
    </row>
    <row r="182" spans="1:4" s="34" customFormat="1" ht="17.25" customHeight="1" hidden="1">
      <c r="A182" s="324"/>
      <c r="B182" s="227" t="s">
        <v>300</v>
      </c>
      <c r="C182" s="145"/>
      <c r="D182" s="137"/>
    </row>
    <row r="183" spans="1:4" s="34" customFormat="1" ht="17.25" customHeight="1" hidden="1">
      <c r="A183" s="324"/>
      <c r="B183" s="227" t="s">
        <v>301</v>
      </c>
      <c r="C183" s="145"/>
      <c r="D183" s="137"/>
    </row>
    <row r="184" spans="1:4" s="34" customFormat="1" ht="21" customHeight="1" hidden="1">
      <c r="A184" s="324">
        <v>32</v>
      </c>
      <c r="B184" s="121" t="s">
        <v>822</v>
      </c>
      <c r="C184" s="145"/>
      <c r="D184" s="137"/>
    </row>
    <row r="185" spans="1:233" s="56" customFormat="1" ht="15">
      <c r="A185" s="323">
        <v>33</v>
      </c>
      <c r="B185" s="147" t="s">
        <v>304</v>
      </c>
      <c r="C185" s="512">
        <v>476595349539</v>
      </c>
      <c r="D185" s="505">
        <v>1613848077702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  <c r="HL185" s="37"/>
      <c r="HM185" s="37"/>
      <c r="HN185" s="37"/>
      <c r="HO185" s="37"/>
      <c r="HP185" s="37"/>
      <c r="HQ185" s="37"/>
      <c r="HR185" s="37"/>
      <c r="HS185" s="37"/>
      <c r="HT185" s="37"/>
      <c r="HU185" s="37"/>
      <c r="HV185" s="37"/>
      <c r="HW185" s="37"/>
      <c r="HX185" s="37"/>
      <c r="HY185" s="37"/>
    </row>
    <row r="186" spans="1:233" s="56" customFormat="1" ht="15">
      <c r="A186" s="323"/>
      <c r="B186" s="220" t="s">
        <v>305</v>
      </c>
      <c r="C186" s="131">
        <v>139944352704</v>
      </c>
      <c r="D186" s="503">
        <v>542875385331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  <c r="HL186" s="37"/>
      <c r="HM186" s="37"/>
      <c r="HN186" s="37"/>
      <c r="HO186" s="37"/>
      <c r="HP186" s="37"/>
      <c r="HQ186" s="37"/>
      <c r="HR186" s="37"/>
      <c r="HS186" s="37"/>
      <c r="HT186" s="37"/>
      <c r="HU186" s="37"/>
      <c r="HV186" s="37"/>
      <c r="HW186" s="37"/>
      <c r="HX186" s="37"/>
      <c r="HY186" s="37"/>
    </row>
    <row r="187" spans="1:233" s="56" customFormat="1" ht="15.75" customHeight="1">
      <c r="A187" s="323"/>
      <c r="B187" s="148" t="s">
        <v>306</v>
      </c>
      <c r="C187" s="119">
        <v>64663572723</v>
      </c>
      <c r="D187" s="125">
        <v>221686090538</v>
      </c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  <c r="FB187" s="37"/>
      <c r="FC187" s="37"/>
      <c r="FD187" s="37"/>
      <c r="FE187" s="37"/>
      <c r="FF187" s="37"/>
      <c r="FG187" s="37"/>
      <c r="FH187" s="37"/>
      <c r="FI187" s="37"/>
      <c r="FJ187" s="37"/>
      <c r="FK187" s="37"/>
      <c r="FL187" s="37"/>
      <c r="FM187" s="37"/>
      <c r="FN187" s="37"/>
      <c r="FO187" s="37"/>
      <c r="FP187" s="37"/>
      <c r="FQ187" s="37"/>
      <c r="FR187" s="37"/>
      <c r="FS187" s="37"/>
      <c r="FT187" s="37"/>
      <c r="FU187" s="37"/>
      <c r="FV187" s="37"/>
      <c r="FW187" s="37"/>
      <c r="FX187" s="37"/>
      <c r="FY187" s="37"/>
      <c r="FZ187" s="37"/>
      <c r="GA187" s="37"/>
      <c r="GB187" s="37"/>
      <c r="GC187" s="37"/>
      <c r="GD187" s="37"/>
      <c r="GE187" s="37"/>
      <c r="GF187" s="37"/>
      <c r="GG187" s="37"/>
      <c r="GH187" s="37"/>
      <c r="GI187" s="37"/>
      <c r="GJ187" s="37"/>
      <c r="GK187" s="37"/>
      <c r="GL187" s="37"/>
      <c r="GM187" s="37"/>
      <c r="GN187" s="37"/>
      <c r="GO187" s="37"/>
      <c r="GP187" s="37"/>
      <c r="GQ187" s="37"/>
      <c r="GR187" s="37"/>
      <c r="GS187" s="37"/>
      <c r="GT187" s="37"/>
      <c r="GU187" s="37"/>
      <c r="GV187" s="37"/>
      <c r="GW187" s="37"/>
      <c r="GX187" s="37"/>
      <c r="GY187" s="37"/>
      <c r="GZ187" s="37"/>
      <c r="HA187" s="37"/>
      <c r="HB187" s="37"/>
      <c r="HC187" s="37"/>
      <c r="HD187" s="37"/>
      <c r="HE187" s="37"/>
      <c r="HF187" s="37"/>
      <c r="HG187" s="37"/>
      <c r="HH187" s="37"/>
      <c r="HI187" s="37"/>
      <c r="HJ187" s="37"/>
      <c r="HK187" s="37"/>
      <c r="HL187" s="37"/>
      <c r="HM187" s="37"/>
      <c r="HN187" s="37"/>
      <c r="HO187" s="37"/>
      <c r="HP187" s="37"/>
      <c r="HQ187" s="37"/>
      <c r="HR187" s="37"/>
      <c r="HS187" s="37"/>
      <c r="HT187" s="37"/>
      <c r="HU187" s="37"/>
      <c r="HV187" s="37"/>
      <c r="HW187" s="37"/>
      <c r="HX187" s="37"/>
      <c r="HY187" s="37"/>
    </row>
    <row r="188" spans="1:233" s="56" customFormat="1" ht="15.75" customHeight="1">
      <c r="A188" s="323"/>
      <c r="B188" s="148" t="s">
        <v>307</v>
      </c>
      <c r="C188" s="119">
        <v>69818404821</v>
      </c>
      <c r="D188" s="125">
        <v>307307747634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  <c r="GI188" s="37"/>
      <c r="GJ188" s="37"/>
      <c r="GK188" s="37"/>
      <c r="GL188" s="37"/>
      <c r="GM188" s="37"/>
      <c r="GN188" s="37"/>
      <c r="GO188" s="37"/>
      <c r="GP188" s="37"/>
      <c r="GQ188" s="37"/>
      <c r="GR188" s="37"/>
      <c r="GS188" s="37"/>
      <c r="GT188" s="37"/>
      <c r="GU188" s="37"/>
      <c r="GV188" s="37"/>
      <c r="GW188" s="37"/>
      <c r="GX188" s="37"/>
      <c r="GY188" s="37"/>
      <c r="GZ188" s="37"/>
      <c r="HA188" s="37"/>
      <c r="HB188" s="37"/>
      <c r="HC188" s="37"/>
      <c r="HD188" s="37"/>
      <c r="HE188" s="37"/>
      <c r="HF188" s="37"/>
      <c r="HG188" s="37"/>
      <c r="HH188" s="37"/>
      <c r="HI188" s="37"/>
      <c r="HJ188" s="37"/>
      <c r="HK188" s="37"/>
      <c r="HL188" s="37"/>
      <c r="HM188" s="37"/>
      <c r="HN188" s="37"/>
      <c r="HO188" s="37"/>
      <c r="HP188" s="37"/>
      <c r="HQ188" s="37"/>
      <c r="HR188" s="37"/>
      <c r="HS188" s="37"/>
      <c r="HT188" s="37"/>
      <c r="HU188" s="37"/>
      <c r="HV188" s="37"/>
      <c r="HW188" s="37"/>
      <c r="HX188" s="37"/>
      <c r="HY188" s="37"/>
    </row>
    <row r="189" spans="1:233" s="56" customFormat="1" ht="15.75" customHeight="1">
      <c r="A189" s="323"/>
      <c r="B189" s="148" t="s">
        <v>308</v>
      </c>
      <c r="C189" s="119">
        <v>5462375160</v>
      </c>
      <c r="D189" s="125">
        <v>13881547159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  <c r="HH189" s="37"/>
      <c r="HI189" s="37"/>
      <c r="HJ189" s="37"/>
      <c r="HK189" s="37"/>
      <c r="HL189" s="37"/>
      <c r="HM189" s="37"/>
      <c r="HN189" s="37"/>
      <c r="HO189" s="37"/>
      <c r="HP189" s="37"/>
      <c r="HQ189" s="37"/>
      <c r="HR189" s="37"/>
      <c r="HS189" s="37"/>
      <c r="HT189" s="37"/>
      <c r="HU189" s="37"/>
      <c r="HV189" s="37"/>
      <c r="HW189" s="37"/>
      <c r="HX189" s="37"/>
      <c r="HY189" s="37"/>
    </row>
    <row r="190" spans="1:233" s="221" customFormat="1" ht="19.5" customHeight="1">
      <c r="A190" s="325"/>
      <c r="B190" s="220" t="s">
        <v>309</v>
      </c>
      <c r="C190" s="131">
        <v>54161813836</v>
      </c>
      <c r="D190" s="503">
        <v>259342918242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  <c r="FH190" s="37"/>
      <c r="FI190" s="37"/>
      <c r="FJ190" s="37"/>
      <c r="FK190" s="37"/>
      <c r="FL190" s="37"/>
      <c r="FM190" s="37"/>
      <c r="FN190" s="37"/>
      <c r="FO190" s="37"/>
      <c r="FP190" s="37"/>
      <c r="FQ190" s="37"/>
      <c r="FR190" s="37"/>
      <c r="FS190" s="37"/>
      <c r="FT190" s="37"/>
      <c r="FU190" s="37"/>
      <c r="FV190" s="37"/>
      <c r="FW190" s="37"/>
      <c r="FX190" s="37"/>
      <c r="FY190" s="37"/>
      <c r="FZ190" s="37"/>
      <c r="GA190" s="37"/>
      <c r="GB190" s="37"/>
      <c r="GC190" s="37"/>
      <c r="GD190" s="37"/>
      <c r="GE190" s="37"/>
      <c r="GF190" s="37"/>
      <c r="GG190" s="37"/>
      <c r="GH190" s="37"/>
      <c r="GI190" s="37"/>
      <c r="GJ190" s="37"/>
      <c r="GK190" s="37"/>
      <c r="GL190" s="37"/>
      <c r="GM190" s="37"/>
      <c r="GN190" s="37"/>
      <c r="GO190" s="37"/>
      <c r="GP190" s="37"/>
      <c r="GQ190" s="37"/>
      <c r="GR190" s="37"/>
      <c r="GS190" s="37"/>
      <c r="GT190" s="37"/>
      <c r="GU190" s="37"/>
      <c r="GV190" s="37"/>
      <c r="GW190" s="37"/>
      <c r="GX190" s="37"/>
      <c r="GY190" s="37"/>
      <c r="GZ190" s="37"/>
      <c r="HA190" s="37"/>
      <c r="HB190" s="37"/>
      <c r="HC190" s="37"/>
      <c r="HD190" s="37"/>
      <c r="HE190" s="37"/>
      <c r="HF190" s="37"/>
      <c r="HG190" s="37"/>
      <c r="HH190" s="37"/>
      <c r="HI190" s="37"/>
      <c r="HJ190" s="37"/>
      <c r="HK190" s="37"/>
      <c r="HL190" s="37"/>
      <c r="HM190" s="37"/>
      <c r="HN190" s="37"/>
      <c r="HO190" s="37"/>
      <c r="HP190" s="37"/>
      <c r="HQ190" s="37"/>
      <c r="HR190" s="37"/>
      <c r="HS190" s="37"/>
      <c r="HT190" s="37"/>
      <c r="HU190" s="37"/>
      <c r="HV190" s="37"/>
      <c r="HW190" s="37"/>
      <c r="HX190" s="37"/>
      <c r="HY190" s="37"/>
    </row>
    <row r="191" spans="1:233" s="56" customFormat="1" ht="15" customHeight="1">
      <c r="A191" s="323"/>
      <c r="B191" s="148" t="s">
        <v>310</v>
      </c>
      <c r="C191" s="119">
        <v>43813288000</v>
      </c>
      <c r="D191" s="125">
        <v>215490146000</v>
      </c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7"/>
      <c r="FU191" s="37"/>
      <c r="FV191" s="37"/>
      <c r="FW191" s="37"/>
      <c r="FX191" s="37"/>
      <c r="FY191" s="37"/>
      <c r="FZ191" s="37"/>
      <c r="GA191" s="37"/>
      <c r="GB191" s="37"/>
      <c r="GC191" s="37"/>
      <c r="GD191" s="37"/>
      <c r="GE191" s="37"/>
      <c r="GF191" s="37"/>
      <c r="GG191" s="37"/>
      <c r="GH191" s="37"/>
      <c r="GI191" s="37"/>
      <c r="GJ191" s="37"/>
      <c r="GK191" s="37"/>
      <c r="GL191" s="37"/>
      <c r="GM191" s="37"/>
      <c r="GN191" s="37"/>
      <c r="GO191" s="37"/>
      <c r="GP191" s="37"/>
      <c r="GQ191" s="37"/>
      <c r="GR191" s="37"/>
      <c r="GS191" s="37"/>
      <c r="GT191" s="37"/>
      <c r="GU191" s="37"/>
      <c r="GV191" s="37"/>
      <c r="GW191" s="37"/>
      <c r="GX191" s="37"/>
      <c r="GY191" s="37"/>
      <c r="GZ191" s="37"/>
      <c r="HA191" s="37"/>
      <c r="HB191" s="37"/>
      <c r="HC191" s="37"/>
      <c r="HD191" s="37"/>
      <c r="HE191" s="37"/>
      <c r="HF191" s="37"/>
      <c r="HG191" s="37"/>
      <c r="HH191" s="37"/>
      <c r="HI191" s="37"/>
      <c r="HJ191" s="37"/>
      <c r="HK191" s="37"/>
      <c r="HL191" s="37"/>
      <c r="HM191" s="37"/>
      <c r="HN191" s="37"/>
      <c r="HO191" s="37"/>
      <c r="HP191" s="37"/>
      <c r="HQ191" s="37"/>
      <c r="HR191" s="37"/>
      <c r="HS191" s="37"/>
      <c r="HT191" s="37"/>
      <c r="HU191" s="37"/>
      <c r="HV191" s="37"/>
      <c r="HW191" s="37"/>
      <c r="HX191" s="37"/>
      <c r="HY191" s="37"/>
    </row>
    <row r="192" spans="1:233" s="56" customFormat="1" ht="15" customHeight="1">
      <c r="A192" s="323"/>
      <c r="B192" s="148" t="s">
        <v>406</v>
      </c>
      <c r="C192" s="119">
        <v>6932773836</v>
      </c>
      <c r="D192" s="125">
        <v>28737119242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  <c r="FH192" s="37"/>
      <c r="FI192" s="37"/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7"/>
      <c r="FU192" s="37"/>
      <c r="FV192" s="37"/>
      <c r="FW192" s="37"/>
      <c r="FX192" s="37"/>
      <c r="FY192" s="37"/>
      <c r="FZ192" s="37"/>
      <c r="GA192" s="37"/>
      <c r="GB192" s="37"/>
      <c r="GC192" s="37"/>
      <c r="GD192" s="37"/>
      <c r="GE192" s="37"/>
      <c r="GF192" s="37"/>
      <c r="GG192" s="37"/>
      <c r="GH192" s="37"/>
      <c r="GI192" s="37"/>
      <c r="GJ192" s="37"/>
      <c r="GK192" s="37"/>
      <c r="GL192" s="37"/>
      <c r="GM192" s="37"/>
      <c r="GN192" s="37"/>
      <c r="GO192" s="37"/>
      <c r="GP192" s="37"/>
      <c r="GQ192" s="37"/>
      <c r="GR192" s="37"/>
      <c r="GS192" s="37"/>
      <c r="GT192" s="37"/>
      <c r="GU192" s="37"/>
      <c r="GV192" s="37"/>
      <c r="GW192" s="37"/>
      <c r="GX192" s="37"/>
      <c r="GY192" s="37"/>
      <c r="GZ192" s="37"/>
      <c r="HA192" s="37"/>
      <c r="HB192" s="37"/>
      <c r="HC192" s="37"/>
      <c r="HD192" s="37"/>
      <c r="HE192" s="37"/>
      <c r="HF192" s="37"/>
      <c r="HG192" s="37"/>
      <c r="HH192" s="37"/>
      <c r="HI192" s="37"/>
      <c r="HJ192" s="37"/>
      <c r="HK192" s="37"/>
      <c r="HL192" s="37"/>
      <c r="HM192" s="37"/>
      <c r="HN192" s="37"/>
      <c r="HO192" s="37"/>
      <c r="HP192" s="37"/>
      <c r="HQ192" s="37"/>
      <c r="HR192" s="37"/>
      <c r="HS192" s="37"/>
      <c r="HT192" s="37"/>
      <c r="HU192" s="37"/>
      <c r="HV192" s="37"/>
      <c r="HW192" s="37"/>
      <c r="HX192" s="37"/>
      <c r="HY192" s="37"/>
    </row>
    <row r="193" spans="1:233" s="56" customFormat="1" ht="15" customHeight="1">
      <c r="A193" s="323"/>
      <c r="B193" s="148" t="s">
        <v>451</v>
      </c>
      <c r="C193" s="119">
        <v>3415752000</v>
      </c>
      <c r="D193" s="125">
        <v>15115653000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/>
      <c r="GT193" s="37"/>
      <c r="GU193" s="37"/>
      <c r="GV193" s="37"/>
      <c r="GW193" s="37"/>
      <c r="GX193" s="37"/>
      <c r="GY193" s="37"/>
      <c r="GZ193" s="37"/>
      <c r="HA193" s="37"/>
      <c r="HB193" s="37"/>
      <c r="HC193" s="37"/>
      <c r="HD193" s="37"/>
      <c r="HE193" s="37"/>
      <c r="HF193" s="37"/>
      <c r="HG193" s="37"/>
      <c r="HH193" s="37"/>
      <c r="HI193" s="37"/>
      <c r="HJ193" s="37"/>
      <c r="HK193" s="37"/>
      <c r="HL193" s="37"/>
      <c r="HM193" s="37"/>
      <c r="HN193" s="37"/>
      <c r="HO193" s="37"/>
      <c r="HP193" s="37"/>
      <c r="HQ193" s="37"/>
      <c r="HR193" s="37"/>
      <c r="HS193" s="37"/>
      <c r="HT193" s="37"/>
      <c r="HU193" s="37"/>
      <c r="HV193" s="37"/>
      <c r="HW193" s="37"/>
      <c r="HX193" s="37"/>
      <c r="HY193" s="37"/>
    </row>
    <row r="194" spans="1:233" s="221" customFormat="1" ht="20.25" customHeight="1">
      <c r="A194" s="325"/>
      <c r="B194" s="220" t="s">
        <v>452</v>
      </c>
      <c r="C194" s="131">
        <v>19220213579</v>
      </c>
      <c r="D194" s="503">
        <v>93041385424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  <c r="HL194" s="37"/>
      <c r="HM194" s="37"/>
      <c r="HN194" s="37"/>
      <c r="HO194" s="37"/>
      <c r="HP194" s="37"/>
      <c r="HQ194" s="37"/>
      <c r="HR194" s="37"/>
      <c r="HS194" s="37"/>
      <c r="HT194" s="37"/>
      <c r="HU194" s="37"/>
      <c r="HV194" s="37"/>
      <c r="HW194" s="37"/>
      <c r="HX194" s="37"/>
      <c r="HY194" s="37"/>
    </row>
    <row r="195" spans="1:233" s="221" customFormat="1" ht="21" customHeight="1">
      <c r="A195" s="325"/>
      <c r="B195" s="220" t="s">
        <v>453</v>
      </c>
      <c r="C195" s="131">
        <v>181903881574</v>
      </c>
      <c r="D195" s="503">
        <v>447252016387</v>
      </c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  <c r="FH195" s="37"/>
      <c r="FI195" s="37"/>
      <c r="FJ195" s="37"/>
      <c r="FK195" s="37"/>
      <c r="FL195" s="37"/>
      <c r="FM195" s="37"/>
      <c r="FN195" s="37"/>
      <c r="FO195" s="37"/>
      <c r="FP195" s="37"/>
      <c r="FQ195" s="37"/>
      <c r="FR195" s="37"/>
      <c r="FS195" s="37"/>
      <c r="FT195" s="37"/>
      <c r="FU195" s="37"/>
      <c r="FV195" s="37"/>
      <c r="FW195" s="37"/>
      <c r="FX195" s="37"/>
      <c r="FY195" s="37"/>
      <c r="FZ195" s="37"/>
      <c r="GA195" s="37"/>
      <c r="GB195" s="37"/>
      <c r="GC195" s="37"/>
      <c r="GD195" s="37"/>
      <c r="GE195" s="37"/>
      <c r="GF195" s="37"/>
      <c r="GG195" s="37"/>
      <c r="GH195" s="37"/>
      <c r="GI195" s="37"/>
      <c r="GJ195" s="37"/>
      <c r="GK195" s="37"/>
      <c r="GL195" s="37"/>
      <c r="GM195" s="37"/>
      <c r="GN195" s="37"/>
      <c r="GO195" s="37"/>
      <c r="GP195" s="37"/>
      <c r="GQ195" s="37"/>
      <c r="GR195" s="37"/>
      <c r="GS195" s="37"/>
      <c r="GT195" s="37"/>
      <c r="GU195" s="37"/>
      <c r="GV195" s="37"/>
      <c r="GW195" s="37"/>
      <c r="GX195" s="37"/>
      <c r="GY195" s="37"/>
      <c r="GZ195" s="37"/>
      <c r="HA195" s="37"/>
      <c r="HB195" s="37"/>
      <c r="HC195" s="37"/>
      <c r="HD195" s="37"/>
      <c r="HE195" s="37"/>
      <c r="HF195" s="37"/>
      <c r="HG195" s="37"/>
      <c r="HH195" s="37"/>
      <c r="HI195" s="37"/>
      <c r="HJ195" s="37"/>
      <c r="HK195" s="37"/>
      <c r="HL195" s="37"/>
      <c r="HM195" s="37"/>
      <c r="HN195" s="37"/>
      <c r="HO195" s="37"/>
      <c r="HP195" s="37"/>
      <c r="HQ195" s="37"/>
      <c r="HR195" s="37"/>
      <c r="HS195" s="37"/>
      <c r="HT195" s="37"/>
      <c r="HU195" s="37"/>
      <c r="HV195" s="37"/>
      <c r="HW195" s="37"/>
      <c r="HX195" s="37"/>
      <c r="HY195" s="37"/>
    </row>
    <row r="196" spans="1:233" s="221" customFormat="1" ht="18" customHeight="1">
      <c r="A196" s="325"/>
      <c r="B196" s="220" t="s">
        <v>348</v>
      </c>
      <c r="C196" s="131">
        <v>68840087847</v>
      </c>
      <c r="D196" s="503">
        <v>271336372318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  <c r="HL196" s="37"/>
      <c r="HM196" s="37"/>
      <c r="HN196" s="37"/>
      <c r="HO196" s="37"/>
      <c r="HP196" s="37"/>
      <c r="HQ196" s="37"/>
      <c r="HR196" s="37"/>
      <c r="HS196" s="37"/>
      <c r="HT196" s="37"/>
      <c r="HU196" s="37"/>
      <c r="HV196" s="37"/>
      <c r="HW196" s="37"/>
      <c r="HX196" s="37"/>
      <c r="HY196" s="37"/>
    </row>
    <row r="197" spans="1:233" ht="24.75" customHeight="1" thickBot="1">
      <c r="A197" s="330"/>
      <c r="B197" s="331" t="s">
        <v>99</v>
      </c>
      <c r="C197" s="332">
        <v>12524999999</v>
      </c>
      <c r="D197" s="504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  <c r="HL197" s="37"/>
      <c r="HM197" s="37"/>
      <c r="HN197" s="37"/>
      <c r="HO197" s="37"/>
      <c r="HP197" s="37"/>
      <c r="HQ197" s="37"/>
      <c r="HR197" s="37"/>
      <c r="HS197" s="37"/>
      <c r="HT197" s="37"/>
      <c r="HU197" s="37"/>
      <c r="HV197" s="37"/>
      <c r="HW197" s="37"/>
      <c r="HX197" s="37"/>
      <c r="HY197" s="37"/>
    </row>
    <row r="198" spans="1:233" ht="16.5" hidden="1" thickTop="1">
      <c r="A198" s="327" t="s">
        <v>835</v>
      </c>
      <c r="B198" s="333" t="s">
        <v>324</v>
      </c>
      <c r="C198" s="328"/>
      <c r="D198" s="329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D198" s="37"/>
      <c r="GE198" s="37"/>
      <c r="GF198" s="37"/>
      <c r="GG198" s="37"/>
      <c r="GH198" s="37"/>
      <c r="GI198" s="37"/>
      <c r="GJ198" s="37"/>
      <c r="GK198" s="37"/>
      <c r="GL198" s="37"/>
      <c r="GM198" s="37"/>
      <c r="GN198" s="37"/>
      <c r="GO198" s="37"/>
      <c r="GP198" s="37"/>
      <c r="GQ198" s="37"/>
      <c r="GR198" s="37"/>
      <c r="GS198" s="37"/>
      <c r="GT198" s="37"/>
      <c r="GU198" s="37"/>
      <c r="GV198" s="37"/>
      <c r="GW198" s="37"/>
      <c r="GX198" s="37"/>
      <c r="GY198" s="37"/>
      <c r="GZ198" s="37"/>
      <c r="HA198" s="37"/>
      <c r="HB198" s="37"/>
      <c r="HC198" s="37"/>
      <c r="HD198" s="37"/>
      <c r="HE198" s="37"/>
      <c r="HF198" s="37"/>
      <c r="HG198" s="37"/>
      <c r="HH198" s="37"/>
      <c r="HI198" s="37"/>
      <c r="HJ198" s="37"/>
      <c r="HK198" s="37"/>
      <c r="HL198" s="37"/>
      <c r="HM198" s="37"/>
      <c r="HN198" s="37"/>
      <c r="HO198" s="37"/>
      <c r="HP198" s="37"/>
      <c r="HQ198" s="37"/>
      <c r="HR198" s="37"/>
      <c r="HS198" s="37"/>
      <c r="HT198" s="37"/>
      <c r="HU198" s="37"/>
      <c r="HV198" s="37"/>
      <c r="HW198" s="37"/>
      <c r="HX198" s="37"/>
      <c r="HY198" s="37"/>
    </row>
    <row r="199" spans="1:233" ht="15.75" hidden="1" thickTop="1">
      <c r="A199" s="334">
        <v>34</v>
      </c>
      <c r="B199" s="335" t="s">
        <v>366</v>
      </c>
      <c r="C199" s="336" t="s">
        <v>646</v>
      </c>
      <c r="D199" s="272" t="s">
        <v>647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  <c r="FH199" s="37"/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7"/>
      <c r="FU199" s="37"/>
      <c r="FV199" s="37"/>
      <c r="FW199" s="37"/>
      <c r="FX199" s="37"/>
      <c r="FY199" s="37"/>
      <c r="FZ199" s="37"/>
      <c r="GA199" s="37"/>
      <c r="GB199" s="37"/>
      <c r="GC199" s="37"/>
      <c r="GD199" s="37"/>
      <c r="GE199" s="37"/>
      <c r="GF199" s="37"/>
      <c r="GG199" s="37"/>
      <c r="GH199" s="37"/>
      <c r="GI199" s="37"/>
      <c r="GJ199" s="37"/>
      <c r="GK199" s="37"/>
      <c r="GL199" s="37"/>
      <c r="GM199" s="37"/>
      <c r="GN199" s="37"/>
      <c r="GO199" s="37"/>
      <c r="GP199" s="37"/>
      <c r="GQ199" s="37"/>
      <c r="GR199" s="37"/>
      <c r="GS199" s="37"/>
      <c r="GT199" s="37"/>
      <c r="GU199" s="37"/>
      <c r="GV199" s="37"/>
      <c r="GW199" s="37"/>
      <c r="GX199" s="37"/>
      <c r="GY199" s="37"/>
      <c r="GZ199" s="37"/>
      <c r="HA199" s="37"/>
      <c r="HB199" s="37"/>
      <c r="HC199" s="37"/>
      <c r="HD199" s="37"/>
      <c r="HE199" s="37"/>
      <c r="HF199" s="37"/>
      <c r="HG199" s="37"/>
      <c r="HH199" s="37"/>
      <c r="HI199" s="37"/>
      <c r="HJ199" s="37"/>
      <c r="HK199" s="37"/>
      <c r="HL199" s="37"/>
      <c r="HM199" s="37"/>
      <c r="HN199" s="37"/>
      <c r="HO199" s="37"/>
      <c r="HP199" s="37"/>
      <c r="HQ199" s="37"/>
      <c r="HR199" s="37"/>
      <c r="HS199" s="37"/>
      <c r="HT199" s="37"/>
      <c r="HU199" s="37"/>
      <c r="HV199" s="37"/>
      <c r="HW199" s="37"/>
      <c r="HX199" s="37"/>
      <c r="HY199" s="37"/>
    </row>
    <row r="200" spans="1:233" ht="15.75" hidden="1" thickTop="1">
      <c r="A200" s="102"/>
      <c r="B200" s="147" t="s">
        <v>325</v>
      </c>
      <c r="C200" s="119"/>
      <c r="D200" s="120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  <c r="EY200" s="37"/>
      <c r="EZ200" s="37"/>
      <c r="FA200" s="37"/>
      <c r="FB200" s="37"/>
      <c r="FC200" s="37"/>
      <c r="FD200" s="37"/>
      <c r="FE200" s="37"/>
      <c r="FF200" s="37"/>
      <c r="FG200" s="37"/>
      <c r="FH200" s="37"/>
      <c r="FI200" s="37"/>
      <c r="FJ200" s="37"/>
      <c r="FK200" s="37"/>
      <c r="FL200" s="37"/>
      <c r="FM200" s="37"/>
      <c r="FN200" s="37"/>
      <c r="FO200" s="37"/>
      <c r="FP200" s="37"/>
      <c r="FQ200" s="37"/>
      <c r="FR200" s="37"/>
      <c r="FS200" s="37"/>
      <c r="FT200" s="37"/>
      <c r="FU200" s="37"/>
      <c r="FV200" s="37"/>
      <c r="FW200" s="37"/>
      <c r="FX200" s="37"/>
      <c r="FY200" s="37"/>
      <c r="FZ200" s="37"/>
      <c r="GA200" s="37"/>
      <c r="GB200" s="37"/>
      <c r="GC200" s="37"/>
      <c r="GD200" s="37"/>
      <c r="GE200" s="37"/>
      <c r="GF200" s="37"/>
      <c r="GG200" s="37"/>
      <c r="GH200" s="37"/>
      <c r="GI200" s="37"/>
      <c r="GJ200" s="37"/>
      <c r="GK200" s="37"/>
      <c r="GL200" s="37"/>
      <c r="GM200" s="37"/>
      <c r="GN200" s="37"/>
      <c r="GO200" s="37"/>
      <c r="GP200" s="37"/>
      <c r="GQ200" s="37"/>
      <c r="GR200" s="37"/>
      <c r="GS200" s="37"/>
      <c r="GT200" s="37"/>
      <c r="GU200" s="37"/>
      <c r="GV200" s="37"/>
      <c r="GW200" s="37"/>
      <c r="GX200" s="37"/>
      <c r="GY200" s="37"/>
      <c r="GZ200" s="37"/>
      <c r="HA200" s="37"/>
      <c r="HB200" s="37"/>
      <c r="HC200" s="37"/>
      <c r="HD200" s="37"/>
      <c r="HE200" s="37"/>
      <c r="HF200" s="37"/>
      <c r="HG200" s="37"/>
      <c r="HH200" s="37"/>
      <c r="HI200" s="37"/>
      <c r="HJ200" s="37"/>
      <c r="HK200" s="37"/>
      <c r="HL200" s="37"/>
      <c r="HM200" s="37"/>
      <c r="HN200" s="37"/>
      <c r="HO200" s="37"/>
      <c r="HP200" s="37"/>
      <c r="HQ200" s="37"/>
      <c r="HR200" s="37"/>
      <c r="HS200" s="37"/>
      <c r="HT200" s="37"/>
      <c r="HU200" s="37"/>
      <c r="HV200" s="37"/>
      <c r="HW200" s="37"/>
      <c r="HX200" s="37"/>
      <c r="HY200" s="37"/>
    </row>
    <row r="201" spans="1:233" ht="15.75" hidden="1" thickTop="1">
      <c r="A201" s="102" t="s">
        <v>734</v>
      </c>
      <c r="B201" s="118" t="s">
        <v>330</v>
      </c>
      <c r="C201" s="141"/>
      <c r="D201" s="149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  <c r="FH201" s="37"/>
      <c r="FI201" s="37"/>
      <c r="FJ201" s="37"/>
      <c r="FK201" s="37"/>
      <c r="FL201" s="37"/>
      <c r="FM201" s="37"/>
      <c r="FN201" s="37"/>
      <c r="FO201" s="37"/>
      <c r="FP201" s="37"/>
      <c r="FQ201" s="37"/>
      <c r="FR201" s="37"/>
      <c r="FS201" s="37"/>
      <c r="FT201" s="37"/>
      <c r="FU201" s="37"/>
      <c r="FV201" s="37"/>
      <c r="FW201" s="37"/>
      <c r="FX201" s="37"/>
      <c r="FY201" s="37"/>
      <c r="FZ201" s="37"/>
      <c r="GA201" s="37"/>
      <c r="GB201" s="37"/>
      <c r="GC201" s="37"/>
      <c r="GD201" s="37"/>
      <c r="GE201" s="37"/>
      <c r="GF201" s="37"/>
      <c r="GG201" s="37"/>
      <c r="GH201" s="37"/>
      <c r="GI201" s="37"/>
      <c r="GJ201" s="37"/>
      <c r="GK201" s="37"/>
      <c r="GL201" s="37"/>
      <c r="GM201" s="37"/>
      <c r="GN201" s="37"/>
      <c r="GO201" s="37"/>
      <c r="GP201" s="37"/>
      <c r="GQ201" s="37"/>
      <c r="GR201" s="37"/>
      <c r="GS201" s="37"/>
      <c r="GT201" s="37"/>
      <c r="GU201" s="37"/>
      <c r="GV201" s="37"/>
      <c r="GW201" s="37"/>
      <c r="GX201" s="37"/>
      <c r="GY201" s="37"/>
      <c r="GZ201" s="37"/>
      <c r="HA201" s="37"/>
      <c r="HB201" s="37"/>
      <c r="HC201" s="37"/>
      <c r="HD201" s="37"/>
      <c r="HE201" s="37"/>
      <c r="HF201" s="37"/>
      <c r="HG201" s="37"/>
      <c r="HH201" s="37"/>
      <c r="HI201" s="37"/>
      <c r="HJ201" s="37"/>
      <c r="HK201" s="37"/>
      <c r="HL201" s="37"/>
      <c r="HM201" s="37"/>
      <c r="HN201" s="37"/>
      <c r="HO201" s="37"/>
      <c r="HP201" s="37"/>
      <c r="HQ201" s="37"/>
      <c r="HR201" s="37"/>
      <c r="HS201" s="37"/>
      <c r="HT201" s="37"/>
      <c r="HU201" s="37"/>
      <c r="HV201" s="37"/>
      <c r="HW201" s="37"/>
      <c r="HX201" s="37"/>
      <c r="HY201" s="37"/>
    </row>
    <row r="202" spans="1:4" ht="15.75" hidden="1" thickTop="1">
      <c r="A202" s="102"/>
      <c r="B202" s="118" t="s">
        <v>326</v>
      </c>
      <c r="C202" s="141"/>
      <c r="D202" s="149"/>
    </row>
    <row r="203" spans="1:4" ht="15.75" hidden="1" thickTop="1">
      <c r="A203" s="102"/>
      <c r="B203" s="118" t="s">
        <v>329</v>
      </c>
      <c r="C203" s="119"/>
      <c r="D203" s="120"/>
    </row>
    <row r="204" spans="1:4" ht="15.75" hidden="1" thickTop="1">
      <c r="A204" s="102"/>
      <c r="B204" s="118" t="s">
        <v>490</v>
      </c>
      <c r="C204" s="119"/>
      <c r="D204" s="120"/>
    </row>
    <row r="205" spans="1:4" ht="15.75" hidden="1" thickTop="1">
      <c r="A205" s="102" t="s">
        <v>735</v>
      </c>
      <c r="B205" s="118" t="s">
        <v>335</v>
      </c>
      <c r="C205" s="119"/>
      <c r="D205" s="120"/>
    </row>
    <row r="206" spans="1:4" ht="15.75" hidden="1" thickTop="1">
      <c r="A206" s="102"/>
      <c r="B206" s="118" t="s">
        <v>491</v>
      </c>
      <c r="C206" s="119"/>
      <c r="D206" s="120"/>
    </row>
    <row r="207" spans="1:4" ht="15.75" hidden="1" thickTop="1">
      <c r="A207" s="102"/>
      <c r="B207" s="118" t="s">
        <v>762</v>
      </c>
      <c r="C207" s="119"/>
      <c r="D207" s="120"/>
    </row>
    <row r="208" spans="1:4" ht="15.75" hidden="1" thickTop="1">
      <c r="A208" s="102"/>
      <c r="B208" s="118" t="s">
        <v>243</v>
      </c>
      <c r="C208" s="119"/>
      <c r="D208" s="120"/>
    </row>
    <row r="209" spans="1:4" ht="15.75" hidden="1" thickTop="1">
      <c r="A209" s="102"/>
      <c r="B209" s="118" t="s">
        <v>244</v>
      </c>
      <c r="C209" s="119"/>
      <c r="D209" s="120"/>
    </row>
    <row r="210" spans="1:4" ht="15.75" hidden="1" thickTop="1">
      <c r="A210" s="102"/>
      <c r="B210" s="118" t="s">
        <v>450</v>
      </c>
      <c r="C210" s="119"/>
      <c r="D210" s="120"/>
    </row>
    <row r="211" spans="1:4" ht="15.75" hidden="1" thickTop="1">
      <c r="A211" s="102"/>
      <c r="B211" s="118" t="s">
        <v>340</v>
      </c>
      <c r="C211" s="119"/>
      <c r="D211" s="120"/>
    </row>
    <row r="212" spans="1:4" ht="15.75" hidden="1" thickTop="1">
      <c r="A212" s="102"/>
      <c r="B212" s="118" t="s">
        <v>334</v>
      </c>
      <c r="C212" s="119"/>
      <c r="D212" s="120"/>
    </row>
    <row r="213" spans="1:4" ht="15.75" hidden="1" thickTop="1">
      <c r="A213" s="102"/>
      <c r="B213" s="118" t="s">
        <v>341</v>
      </c>
      <c r="C213" s="119"/>
      <c r="D213" s="120"/>
    </row>
    <row r="214" spans="1:4" ht="15.75" hidden="1" thickTop="1">
      <c r="A214" s="102" t="s">
        <v>859</v>
      </c>
      <c r="B214" s="118" t="s">
        <v>556</v>
      </c>
      <c r="C214" s="119"/>
      <c r="D214" s="120"/>
    </row>
    <row r="215" spans="1:4" ht="15.75" hidden="1" thickTop="1">
      <c r="A215" s="102"/>
      <c r="B215" s="118" t="s">
        <v>557</v>
      </c>
      <c r="C215" s="119"/>
      <c r="D215" s="120"/>
    </row>
    <row r="216" spans="1:4" ht="0.75" customHeight="1" hidden="1" thickBot="1" thickTop="1">
      <c r="A216" s="341"/>
      <c r="B216" s="326" t="s">
        <v>53</v>
      </c>
      <c r="C216" s="240"/>
      <c r="D216" s="269"/>
    </row>
    <row r="217" spans="1:4" ht="16.5" thickTop="1">
      <c r="A217" s="29" t="s">
        <v>303</v>
      </c>
      <c r="C217" s="9"/>
      <c r="D217" s="9"/>
    </row>
    <row r="218" spans="1:4" s="47" customFormat="1" ht="12.75" hidden="1">
      <c r="A218" s="45" t="s">
        <v>570</v>
      </c>
      <c r="C218" s="9"/>
      <c r="D218" s="9"/>
    </row>
    <row r="219" spans="1:4" s="47" customFormat="1" ht="12.75" hidden="1">
      <c r="A219" s="45" t="s">
        <v>577</v>
      </c>
      <c r="C219" s="9"/>
      <c r="D219" s="9"/>
    </row>
    <row r="220" spans="1:4" s="47" customFormat="1" ht="12.75" hidden="1">
      <c r="A220" s="45" t="s">
        <v>336</v>
      </c>
      <c r="C220" s="9"/>
      <c r="D220" s="9"/>
    </row>
    <row r="221" spans="1:4" s="47" customFormat="1" ht="12.75" hidden="1">
      <c r="A221" s="45" t="s">
        <v>578</v>
      </c>
      <c r="C221" s="9"/>
      <c r="D221" s="9"/>
    </row>
    <row r="222" spans="1:4" s="47" customFormat="1" ht="12.75" hidden="1">
      <c r="A222" s="45" t="s">
        <v>579</v>
      </c>
      <c r="C222" s="9"/>
      <c r="D222" s="9"/>
    </row>
    <row r="223" spans="1:4" s="47" customFormat="1" ht="12.75" hidden="1">
      <c r="A223" s="45" t="s">
        <v>440</v>
      </c>
      <c r="B223" s="415"/>
      <c r="C223" s="373"/>
      <c r="D223" s="9"/>
    </row>
    <row r="224" spans="1:4" s="43" customFormat="1" ht="14.25" hidden="1">
      <c r="A224" s="783"/>
      <c r="B224" s="783"/>
      <c r="C224" s="783"/>
      <c r="D224" s="783"/>
    </row>
    <row r="225" spans="1:4" s="43" customFormat="1" ht="14.25" hidden="1">
      <c r="A225" s="783"/>
      <c r="B225" s="783"/>
      <c r="C225" s="783"/>
      <c r="D225" s="783"/>
    </row>
    <row r="226" spans="1:4" s="43" customFormat="1" ht="14.25" hidden="1">
      <c r="A226" s="416"/>
      <c r="C226" s="12"/>
      <c r="D226" s="12"/>
    </row>
    <row r="227" spans="1:4" s="47" customFormat="1" ht="12.75" hidden="1">
      <c r="A227" s="45"/>
      <c r="C227" s="9"/>
      <c r="D227" s="9"/>
    </row>
    <row r="228" spans="1:4" s="47" customFormat="1" ht="12.75" hidden="1">
      <c r="A228" s="45" t="s">
        <v>54</v>
      </c>
      <c r="C228" s="9"/>
      <c r="D228" s="9"/>
    </row>
    <row r="229" spans="1:4" s="47" customFormat="1" ht="14.25" hidden="1">
      <c r="A229" s="510" t="s">
        <v>80</v>
      </c>
      <c r="C229" s="781"/>
      <c r="D229" s="781"/>
    </row>
    <row r="230" spans="1:4" s="419" customFormat="1" ht="15" hidden="1">
      <c r="A230" s="783" t="s">
        <v>82</v>
      </c>
      <c r="B230" s="783"/>
      <c r="C230" s="783"/>
      <c r="D230" s="783"/>
    </row>
    <row r="231" spans="1:4" s="419" customFormat="1" ht="19.5" customHeight="1" hidden="1">
      <c r="A231" s="783" t="s">
        <v>81</v>
      </c>
      <c r="B231" s="783"/>
      <c r="C231" s="783"/>
      <c r="D231" s="783"/>
    </row>
    <row r="232" spans="1:4" s="28" customFormat="1" ht="15">
      <c r="A232" s="44"/>
      <c r="B232" s="46"/>
      <c r="C232" s="8"/>
      <c r="D232" s="8"/>
    </row>
    <row r="233" spans="1:4" s="28" customFormat="1" ht="16.5">
      <c r="A233" s="44"/>
      <c r="B233" s="13" t="s">
        <v>273</v>
      </c>
      <c r="C233" s="782" t="s">
        <v>632</v>
      </c>
      <c r="D233" s="782"/>
    </row>
    <row r="234" spans="1:4" s="28" customFormat="1" ht="15">
      <c r="A234" s="44"/>
      <c r="B234" s="48"/>
      <c r="C234" s="8"/>
      <c r="D234" s="8"/>
    </row>
    <row r="235" spans="1:4" ht="15">
      <c r="A235" s="45"/>
      <c r="B235" s="47"/>
      <c r="C235" s="9"/>
      <c r="D235" s="9"/>
    </row>
    <row r="236" spans="1:4" ht="5.25" customHeight="1">
      <c r="A236" s="45"/>
      <c r="B236" s="47"/>
      <c r="C236" s="9"/>
      <c r="D236" s="9"/>
    </row>
    <row r="237" spans="1:4" ht="13.5" customHeight="1" hidden="1">
      <c r="A237" s="45"/>
      <c r="B237" s="55"/>
      <c r="C237" s="9"/>
      <c r="D237" s="9"/>
    </row>
    <row r="238" spans="1:4" ht="13.5" customHeight="1" hidden="1">
      <c r="A238" s="45"/>
      <c r="B238" s="47"/>
      <c r="C238" s="9"/>
      <c r="D238" s="9"/>
    </row>
    <row r="239" spans="1:4" ht="46.5" customHeight="1">
      <c r="A239" s="45"/>
      <c r="B239" s="97"/>
      <c r="C239" s="97"/>
      <c r="D239" s="97"/>
    </row>
    <row r="240" spans="1:4" ht="13.5" customHeight="1">
      <c r="A240" s="45"/>
      <c r="B240" s="47"/>
      <c r="C240" s="9"/>
      <c r="D240" s="9"/>
    </row>
    <row r="241" spans="1:4" ht="13.5" customHeight="1">
      <c r="A241" s="45"/>
      <c r="B241" s="47"/>
      <c r="C241" s="9"/>
      <c r="D241" s="9"/>
    </row>
    <row r="242" spans="1:4" ht="13.5" customHeight="1">
      <c r="A242" s="45"/>
      <c r="B242" s="47"/>
      <c r="C242" s="9"/>
      <c r="D242" s="9"/>
    </row>
    <row r="243" spans="1:4" ht="13.5" customHeight="1">
      <c r="A243" s="45"/>
      <c r="B243" s="47"/>
      <c r="C243" s="9"/>
      <c r="D243" s="9"/>
    </row>
    <row r="244" spans="1:4" ht="13.5" customHeight="1">
      <c r="A244" s="45"/>
      <c r="B244" s="47"/>
      <c r="C244" s="9"/>
      <c r="D244" s="9"/>
    </row>
    <row r="245" spans="1:4" ht="13.5" customHeight="1">
      <c r="A245" s="45"/>
      <c r="B245" s="47"/>
      <c r="C245" s="9"/>
      <c r="D245" s="9"/>
    </row>
    <row r="246" spans="1:4" ht="13.5" customHeight="1">
      <c r="A246" s="45"/>
      <c r="B246" s="47"/>
      <c r="C246" s="9"/>
      <c r="D246" s="9"/>
    </row>
    <row r="247" spans="1:4" ht="13.5" customHeight="1">
      <c r="A247" s="45"/>
      <c r="B247" s="47"/>
      <c r="C247" s="9"/>
      <c r="D247" s="9"/>
    </row>
    <row r="248" spans="1:4" ht="13.5" customHeight="1">
      <c r="A248" s="30"/>
      <c r="B248" s="47"/>
      <c r="C248" s="9"/>
      <c r="D248" s="9"/>
    </row>
    <row r="249" spans="1:4" ht="13.5" customHeight="1">
      <c r="A249" s="30"/>
      <c r="B249" s="47"/>
      <c r="C249" s="9"/>
      <c r="D249" s="9"/>
    </row>
    <row r="250" spans="1:4" ht="13.5" customHeight="1">
      <c r="A250" s="30"/>
      <c r="B250" s="47"/>
      <c r="C250" s="9"/>
      <c r="D250" s="9"/>
    </row>
    <row r="251" spans="1:4" ht="13.5" customHeight="1">
      <c r="A251" s="30"/>
      <c r="B251" s="47"/>
      <c r="C251" s="9"/>
      <c r="D251" s="9"/>
    </row>
    <row r="252" spans="1:4" ht="13.5" customHeight="1">
      <c r="A252" s="30"/>
      <c r="B252" s="47"/>
      <c r="C252" s="9"/>
      <c r="D252" s="9"/>
    </row>
    <row r="253" spans="1:4" ht="13.5" customHeight="1">
      <c r="A253" s="30"/>
      <c r="B253" s="47"/>
      <c r="C253" s="9"/>
      <c r="D253" s="9"/>
    </row>
    <row r="254" spans="1:4" ht="13.5" customHeight="1">
      <c r="A254" s="30"/>
      <c r="B254" s="47"/>
      <c r="C254" s="9"/>
      <c r="D254" s="9"/>
    </row>
    <row r="255" spans="1:4" ht="13.5" customHeight="1">
      <c r="A255" s="30"/>
      <c r="B255" s="47"/>
      <c r="C255" s="9"/>
      <c r="D255" s="9"/>
    </row>
    <row r="256" spans="1:4" ht="13.5" customHeight="1">
      <c r="A256" s="30"/>
      <c r="B256" s="47"/>
      <c r="C256" s="9"/>
      <c r="D256" s="9"/>
    </row>
    <row r="257" spans="1:4" ht="13.5" customHeight="1">
      <c r="A257" s="30"/>
      <c r="B257" s="47"/>
      <c r="C257" s="9"/>
      <c r="D257" s="9"/>
    </row>
    <row r="258" spans="1:4" ht="13.5" customHeight="1">
      <c r="A258" s="30"/>
      <c r="B258" s="47"/>
      <c r="C258" s="9"/>
      <c r="D258" s="9"/>
    </row>
    <row r="259" spans="1:4" ht="13.5" customHeight="1">
      <c r="A259" s="30"/>
      <c r="B259" s="47"/>
      <c r="C259" s="9"/>
      <c r="D259" s="9"/>
    </row>
    <row r="260" spans="1:4" ht="13.5" customHeight="1">
      <c r="A260" s="30"/>
      <c r="B260" s="47"/>
      <c r="C260" s="9"/>
      <c r="D260" s="9"/>
    </row>
    <row r="261" spans="1:4" ht="13.5" customHeight="1">
      <c r="A261" s="30"/>
      <c r="B261" s="47"/>
      <c r="C261" s="9"/>
      <c r="D261" s="9"/>
    </row>
    <row r="262" spans="1:4" ht="13.5" customHeight="1">
      <c r="A262" s="30"/>
      <c r="B262" s="47"/>
      <c r="C262" s="9"/>
      <c r="D262" s="9"/>
    </row>
    <row r="263" spans="1:4" ht="13.5" customHeight="1">
      <c r="A263" s="30"/>
      <c r="B263" s="47"/>
      <c r="C263" s="9"/>
      <c r="D263" s="9"/>
    </row>
    <row r="264" spans="1:4" ht="13.5" customHeight="1">
      <c r="A264" s="30"/>
      <c r="B264" s="47"/>
      <c r="C264" s="9"/>
      <c r="D264" s="9"/>
    </row>
    <row r="265" spans="1:4" ht="13.5" customHeight="1">
      <c r="A265" s="30"/>
      <c r="B265" s="47"/>
      <c r="C265" s="9"/>
      <c r="D265" s="9"/>
    </row>
    <row r="266" spans="1:4" ht="13.5" customHeight="1">
      <c r="A266" s="30"/>
      <c r="B266" s="47"/>
      <c r="C266" s="9"/>
      <c r="D266" s="9"/>
    </row>
    <row r="267" spans="1:4" ht="13.5" customHeight="1">
      <c r="A267" s="30"/>
      <c r="B267" s="47"/>
      <c r="C267" s="9"/>
      <c r="D267" s="9"/>
    </row>
    <row r="268" spans="1:4" ht="13.5" customHeight="1">
      <c r="A268" s="30"/>
      <c r="B268" s="47"/>
      <c r="C268" s="9"/>
      <c r="D268" s="9"/>
    </row>
    <row r="269" spans="1:4" ht="13.5" customHeight="1">
      <c r="A269" s="30"/>
      <c r="B269" s="47"/>
      <c r="C269" s="9"/>
      <c r="D269" s="9"/>
    </row>
    <row r="270" spans="1:4" ht="13.5" customHeight="1">
      <c r="A270" s="30"/>
      <c r="B270" s="47"/>
      <c r="C270" s="9"/>
      <c r="D270" s="9"/>
    </row>
    <row r="271" spans="1:4" ht="13.5" customHeight="1">
      <c r="A271" s="30"/>
      <c r="B271" s="47"/>
      <c r="C271" s="9"/>
      <c r="D271" s="9"/>
    </row>
    <row r="272" spans="1:4" ht="13.5" customHeight="1">
      <c r="A272" s="30"/>
      <c r="B272" s="47"/>
      <c r="C272" s="9"/>
      <c r="D272" s="9"/>
    </row>
    <row r="273" spans="1:4" ht="13.5" customHeight="1">
      <c r="A273" s="30"/>
      <c r="B273" s="47"/>
      <c r="C273" s="9"/>
      <c r="D273" s="9"/>
    </row>
    <row r="274" spans="1:4" ht="13.5" customHeight="1">
      <c r="A274" s="30"/>
      <c r="B274" s="47"/>
      <c r="C274" s="9"/>
      <c r="D274" s="9"/>
    </row>
    <row r="275" spans="1:4" ht="13.5" customHeight="1">
      <c r="A275" s="30"/>
      <c r="B275" s="47"/>
      <c r="C275" s="9"/>
      <c r="D275" s="9"/>
    </row>
    <row r="276" spans="1:4" ht="13.5" customHeight="1">
      <c r="A276" s="30"/>
      <c r="B276" s="47"/>
      <c r="C276" s="9"/>
      <c r="D276" s="9"/>
    </row>
    <row r="277" spans="1:4" ht="13.5" customHeight="1">
      <c r="A277" s="30"/>
      <c r="B277" s="47"/>
      <c r="C277" s="9"/>
      <c r="D277" s="9"/>
    </row>
    <row r="278" spans="1:4" ht="13.5" customHeight="1">
      <c r="A278" s="30"/>
      <c r="B278" s="47"/>
      <c r="C278" s="9"/>
      <c r="D278" s="9"/>
    </row>
    <row r="279" spans="1:4" ht="13.5" customHeight="1">
      <c r="A279" s="30"/>
      <c r="B279" s="47"/>
      <c r="C279" s="9"/>
      <c r="D279" s="9"/>
    </row>
    <row r="280" spans="1:4" ht="13.5" customHeight="1">
      <c r="A280" s="30"/>
      <c r="B280" s="47"/>
      <c r="C280" s="9"/>
      <c r="D280" s="9"/>
    </row>
    <row r="281" spans="1:4" ht="13.5" customHeight="1">
      <c r="A281" s="30"/>
      <c r="B281" s="47"/>
      <c r="C281" s="9"/>
      <c r="D281" s="9"/>
    </row>
    <row r="282" spans="1:4" ht="13.5" customHeight="1">
      <c r="A282" s="30"/>
      <c r="B282" s="47"/>
      <c r="C282" s="9"/>
      <c r="D282" s="9"/>
    </row>
    <row r="283" spans="1:4" ht="13.5" customHeight="1">
      <c r="A283" s="30"/>
      <c r="B283" s="47"/>
      <c r="C283" s="9"/>
      <c r="D283" s="9"/>
    </row>
    <row r="284" spans="1:4" ht="13.5" customHeight="1">
      <c r="A284" s="30"/>
      <c r="B284" s="47"/>
      <c r="C284" s="9"/>
      <c r="D284" s="9"/>
    </row>
    <row r="285" spans="1:4" ht="13.5" customHeight="1">
      <c r="A285" s="30"/>
      <c r="B285" s="47"/>
      <c r="C285" s="9"/>
      <c r="D285" s="9"/>
    </row>
    <row r="286" spans="1:4" ht="13.5" customHeight="1">
      <c r="A286" s="30"/>
      <c r="B286" s="47"/>
      <c r="C286" s="9"/>
      <c r="D286" s="9"/>
    </row>
    <row r="287" spans="1:4" ht="13.5" customHeight="1">
      <c r="A287" s="30"/>
      <c r="B287" s="47"/>
      <c r="C287" s="9"/>
      <c r="D287" s="9"/>
    </row>
    <row r="288" spans="1:4" ht="13.5" customHeight="1">
      <c r="A288" s="30"/>
      <c r="B288" s="47"/>
      <c r="C288" s="9"/>
      <c r="D288" s="9"/>
    </row>
    <row r="289" spans="1:4" ht="13.5" customHeight="1">
      <c r="A289" s="30"/>
      <c r="C289" s="9"/>
      <c r="D289" s="9"/>
    </row>
    <row r="290" spans="1:4" ht="13.5" customHeight="1">
      <c r="A290" s="30"/>
      <c r="C290" s="9"/>
      <c r="D290" s="9"/>
    </row>
    <row r="291" spans="1:4" ht="13.5" customHeight="1">
      <c r="A291" s="30"/>
      <c r="C291" s="9"/>
      <c r="D291" s="9"/>
    </row>
    <row r="292" spans="1:4" ht="13.5" customHeight="1">
      <c r="A292" s="30"/>
      <c r="C292" s="9"/>
      <c r="D292" s="9"/>
    </row>
    <row r="293" spans="1:4" ht="13.5" customHeight="1">
      <c r="A293" s="30"/>
      <c r="C293" s="9"/>
      <c r="D293" s="9"/>
    </row>
    <row r="294" spans="1:4" ht="13.5" customHeight="1">
      <c r="A294" s="30"/>
      <c r="C294" s="9"/>
      <c r="D294" s="9"/>
    </row>
    <row r="295" spans="1:4" ht="13.5" customHeight="1">
      <c r="A295" s="30"/>
      <c r="C295" s="9"/>
      <c r="D295" s="9"/>
    </row>
    <row r="296" spans="1:4" ht="13.5" customHeight="1">
      <c r="A296" s="30"/>
      <c r="C296" s="9"/>
      <c r="D296" s="9"/>
    </row>
    <row r="297" spans="1:4" ht="13.5" customHeight="1">
      <c r="A297" s="30"/>
      <c r="C297" s="9"/>
      <c r="D297" s="9"/>
    </row>
    <row r="298" spans="1:4" ht="13.5" customHeight="1">
      <c r="A298" s="30"/>
      <c r="C298" s="9"/>
      <c r="D298" s="9"/>
    </row>
    <row r="299" spans="1:4" ht="13.5" customHeight="1">
      <c r="A299" s="30"/>
      <c r="C299" s="9"/>
      <c r="D299" s="9"/>
    </row>
    <row r="300" spans="1:4" ht="13.5" customHeight="1">
      <c r="A300" s="30"/>
      <c r="C300" s="9"/>
      <c r="D300" s="9"/>
    </row>
    <row r="301" spans="1:4" ht="13.5" customHeight="1">
      <c r="A301" s="30"/>
      <c r="C301" s="9"/>
      <c r="D301" s="9"/>
    </row>
    <row r="302" spans="1:4" ht="13.5" customHeight="1">
      <c r="A302" s="30"/>
      <c r="C302" s="9"/>
      <c r="D302" s="9"/>
    </row>
    <row r="303" spans="1:4" ht="13.5" customHeight="1">
      <c r="A303" s="30"/>
      <c r="C303" s="9"/>
      <c r="D303" s="9"/>
    </row>
    <row r="304" spans="1:4" ht="13.5" customHeight="1">
      <c r="A304" s="30"/>
      <c r="C304" s="9"/>
      <c r="D304" s="9"/>
    </row>
    <row r="305" spans="1:4" ht="13.5" customHeight="1">
      <c r="A305" s="30"/>
      <c r="C305" s="9"/>
      <c r="D305" s="9"/>
    </row>
    <row r="306" spans="1:4" ht="13.5" customHeight="1">
      <c r="A306" s="30"/>
      <c r="C306" s="9"/>
      <c r="D306" s="9"/>
    </row>
    <row r="307" spans="1:4" ht="13.5" customHeight="1">
      <c r="A307" s="30"/>
      <c r="C307" s="9"/>
      <c r="D307" s="9"/>
    </row>
    <row r="308" spans="1:4" ht="13.5" customHeight="1">
      <c r="A308" s="30"/>
      <c r="C308" s="9"/>
      <c r="D308" s="9"/>
    </row>
    <row r="309" spans="1:4" ht="13.5" customHeight="1">
      <c r="A309" s="30"/>
      <c r="C309" s="9"/>
      <c r="D309" s="9"/>
    </row>
    <row r="310" spans="1:4" ht="13.5" customHeight="1">
      <c r="A310" s="30"/>
      <c r="C310" s="9"/>
      <c r="D310" s="9"/>
    </row>
    <row r="311" spans="1:4" ht="13.5" customHeight="1">
      <c r="A311" s="30"/>
      <c r="C311" s="9"/>
      <c r="D311" s="9"/>
    </row>
    <row r="312" spans="1:4" ht="13.5" customHeight="1">
      <c r="A312" s="30"/>
      <c r="C312" s="9"/>
      <c r="D312" s="9"/>
    </row>
    <row r="313" spans="1:4" ht="13.5" customHeight="1">
      <c r="A313" s="30"/>
      <c r="C313" s="9"/>
      <c r="D313" s="9"/>
    </row>
    <row r="314" spans="1:4" ht="13.5" customHeight="1">
      <c r="A314" s="30"/>
      <c r="C314" s="9"/>
      <c r="D314" s="9"/>
    </row>
    <row r="315" spans="1:4" ht="13.5" customHeight="1">
      <c r="A315" s="30"/>
      <c r="C315" s="9"/>
      <c r="D315" s="9"/>
    </row>
    <row r="316" spans="1:4" ht="13.5" customHeight="1">
      <c r="A316" s="30"/>
      <c r="C316" s="9"/>
      <c r="D316" s="9"/>
    </row>
    <row r="317" spans="1:4" ht="13.5" customHeight="1">
      <c r="A317" s="30"/>
      <c r="C317" s="33"/>
      <c r="D317" s="33"/>
    </row>
    <row r="318" spans="1:4" ht="13.5" customHeight="1">
      <c r="A318" s="30"/>
      <c r="C318" s="33"/>
      <c r="D318" s="33"/>
    </row>
    <row r="319" spans="1:4" ht="13.5" customHeight="1">
      <c r="A319" s="30"/>
      <c r="C319" s="33"/>
      <c r="D319" s="33"/>
    </row>
    <row r="320" spans="1:4" ht="13.5" customHeight="1">
      <c r="A320" s="30"/>
      <c r="C320" s="33"/>
      <c r="D320" s="33"/>
    </row>
    <row r="321" spans="1:4" ht="13.5" customHeight="1">
      <c r="A321" s="30"/>
      <c r="C321" s="33"/>
      <c r="D321" s="33"/>
    </row>
    <row r="322" spans="1:4" ht="13.5" customHeight="1">
      <c r="A322" s="30"/>
      <c r="C322" s="33"/>
      <c r="D322" s="33"/>
    </row>
    <row r="323" spans="1:4" ht="13.5" customHeight="1">
      <c r="A323" s="30"/>
      <c r="C323" s="33"/>
      <c r="D323" s="33"/>
    </row>
    <row r="324" spans="1:4" ht="13.5" customHeight="1">
      <c r="A324" s="30"/>
      <c r="C324" s="33"/>
      <c r="D324" s="33"/>
    </row>
    <row r="325" spans="1:4" ht="13.5" customHeight="1">
      <c r="A325" s="30"/>
      <c r="C325" s="33"/>
      <c r="D325" s="33"/>
    </row>
    <row r="326" spans="1:4" ht="13.5" customHeight="1">
      <c r="A326" s="30"/>
      <c r="C326" s="33"/>
      <c r="D326" s="33"/>
    </row>
    <row r="327" spans="1:4" ht="13.5" customHeight="1">
      <c r="A327" s="30"/>
      <c r="C327" s="33"/>
      <c r="D327" s="33"/>
    </row>
    <row r="328" spans="1:4" ht="13.5" customHeight="1">
      <c r="A328" s="30"/>
      <c r="C328" s="33"/>
      <c r="D328" s="33"/>
    </row>
    <row r="329" spans="1:4" ht="13.5" customHeight="1">
      <c r="A329" s="30"/>
      <c r="C329" s="33"/>
      <c r="D329" s="33"/>
    </row>
    <row r="330" spans="1:4" ht="13.5" customHeight="1">
      <c r="A330" s="30"/>
      <c r="C330" s="33"/>
      <c r="D330" s="33"/>
    </row>
    <row r="331" spans="1:4" ht="13.5" customHeight="1">
      <c r="A331" s="30"/>
      <c r="C331" s="33"/>
      <c r="D331" s="33"/>
    </row>
    <row r="332" spans="1:4" ht="13.5" customHeight="1">
      <c r="A332" s="30"/>
      <c r="C332" s="33"/>
      <c r="D332" s="33"/>
    </row>
    <row r="333" spans="1:4" ht="13.5" customHeight="1">
      <c r="A333" s="30"/>
      <c r="C333" s="33"/>
      <c r="D333" s="33"/>
    </row>
    <row r="334" spans="1:4" ht="13.5" customHeight="1">
      <c r="A334" s="30"/>
      <c r="C334" s="33"/>
      <c r="D334" s="33"/>
    </row>
    <row r="335" spans="1:4" ht="13.5" customHeight="1">
      <c r="A335" s="30"/>
      <c r="C335" s="33"/>
      <c r="D335" s="33"/>
    </row>
    <row r="336" ht="13.5" customHeight="1">
      <c r="A336" s="30"/>
    </row>
    <row r="337" ht="13.5" customHeight="1">
      <c r="A337" s="30"/>
    </row>
    <row r="338" ht="13.5" customHeight="1">
      <c r="A338" s="30"/>
    </row>
    <row r="339" ht="13.5" customHeight="1">
      <c r="A339" s="30"/>
    </row>
    <row r="340" ht="13.5" customHeight="1">
      <c r="A340" s="30"/>
    </row>
    <row r="341" ht="13.5" customHeight="1">
      <c r="A341" s="30"/>
    </row>
    <row r="342" ht="13.5" customHeight="1">
      <c r="A342" s="30"/>
    </row>
    <row r="343" ht="13.5" customHeight="1">
      <c r="A343" s="30"/>
    </row>
    <row r="344" ht="13.5" customHeight="1">
      <c r="A344" s="30"/>
    </row>
    <row r="345" ht="13.5" customHeight="1">
      <c r="A345" s="30"/>
    </row>
    <row r="346" ht="13.5" customHeight="1">
      <c r="A346" s="30"/>
    </row>
    <row r="347" ht="13.5" customHeight="1">
      <c r="A347" s="30"/>
    </row>
    <row r="348" ht="13.5" customHeight="1">
      <c r="A348" s="30"/>
    </row>
    <row r="349" ht="13.5" customHeight="1">
      <c r="A349" s="30"/>
    </row>
    <row r="350" ht="13.5" customHeight="1">
      <c r="A350" s="30"/>
    </row>
    <row r="351" ht="13.5" customHeight="1">
      <c r="A351" s="30"/>
    </row>
    <row r="352" ht="13.5" customHeight="1">
      <c r="A352" s="30"/>
    </row>
    <row r="353" ht="13.5" customHeight="1">
      <c r="A353" s="30"/>
    </row>
    <row r="354" ht="13.5" customHeight="1">
      <c r="A354" s="30"/>
    </row>
    <row r="355" ht="13.5" customHeight="1">
      <c r="A355" s="30"/>
    </row>
    <row r="356" ht="13.5" customHeight="1">
      <c r="A356" s="30"/>
    </row>
    <row r="357" ht="13.5" customHeight="1">
      <c r="A357" s="30"/>
    </row>
    <row r="358" ht="13.5" customHeight="1">
      <c r="A358" s="30"/>
    </row>
  </sheetData>
  <sheetProtection/>
  <mergeCells count="6">
    <mergeCell ref="C229:D229"/>
    <mergeCell ref="C233:D233"/>
    <mergeCell ref="A224:D224"/>
    <mergeCell ref="A225:D225"/>
    <mergeCell ref="A230:D230"/>
    <mergeCell ref="A231:D231"/>
  </mergeCells>
  <printOptions/>
  <pageMargins left="0.51" right="0.24" top="0.22" bottom="0.28" header="0.17" footer="0.17"/>
  <pageSetup firstPageNumber="12" useFirstPageNumber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H244"/>
  <sheetViews>
    <sheetView zoomScalePageLayoutView="0" workbookViewId="0" topLeftCell="A1">
      <pane xSplit="1" ySplit="13" topLeftCell="B2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K32" sqref="K32"/>
    </sheetView>
  </sheetViews>
  <sheetFormatPr defaultColWidth="8.796875" defaultRowHeight="15"/>
  <cols>
    <col min="1" max="1" width="30" style="0" customWidth="1"/>
    <col min="2" max="2" width="4.5" style="15" customWidth="1"/>
    <col min="3" max="3" width="4.3984375" style="0" bestFit="1" customWidth="1"/>
    <col min="4" max="4" width="11" style="0" hidden="1" customWidth="1"/>
    <col min="5" max="5" width="12.09765625" style="0" customWidth="1"/>
    <col min="6" max="6" width="12" style="0" customWidth="1"/>
    <col min="7" max="7" width="12.09765625" style="0" customWidth="1"/>
    <col min="8" max="8" width="12.19921875" style="0" customWidth="1"/>
  </cols>
  <sheetData>
    <row r="1" spans="1:8" s="60" customFormat="1" ht="13.5" customHeight="1">
      <c r="A1" s="84" t="s">
        <v>736</v>
      </c>
      <c r="B1" s="57"/>
      <c r="C1" s="58"/>
      <c r="D1" s="59"/>
      <c r="E1" s="59"/>
      <c r="F1" s="59"/>
      <c r="G1" s="80"/>
      <c r="H1" s="59"/>
    </row>
    <row r="2" spans="1:8" s="60" customFormat="1" ht="18" customHeight="1">
      <c r="A2" s="84" t="s">
        <v>802</v>
      </c>
      <c r="B2" s="57"/>
      <c r="C2" s="58"/>
      <c r="D2" s="59"/>
      <c r="E2" s="59"/>
      <c r="F2" s="59"/>
      <c r="G2" s="784" t="s">
        <v>521</v>
      </c>
      <c r="H2" s="784"/>
    </row>
    <row r="3" spans="1:8" s="60" customFormat="1" ht="13.5" customHeight="1">
      <c r="A3" s="232" t="s">
        <v>232</v>
      </c>
      <c r="B3" s="61"/>
      <c r="C3" s="62"/>
      <c r="D3" s="59"/>
      <c r="E3" s="59"/>
      <c r="F3" s="59"/>
      <c r="G3" s="98"/>
      <c r="H3" s="59"/>
    </row>
    <row r="4" spans="1:8" s="60" customFormat="1" ht="15" customHeight="1">
      <c r="A4" s="63"/>
      <c r="B4" s="16"/>
      <c r="C4" s="62"/>
      <c r="D4" s="59"/>
      <c r="E4" s="59"/>
      <c r="F4" s="59"/>
      <c r="G4" s="59"/>
      <c r="H4" s="59"/>
    </row>
    <row r="5" spans="1:8" s="60" customFormat="1" ht="27.75" customHeight="1">
      <c r="A5" s="788" t="s">
        <v>235</v>
      </c>
      <c r="B5" s="788"/>
      <c r="C5" s="788"/>
      <c r="D5" s="788"/>
      <c r="E5" s="788"/>
      <c r="F5" s="788"/>
      <c r="G5" s="788"/>
      <c r="H5" s="788"/>
    </row>
    <row r="6" spans="1:8" s="60" customFormat="1" ht="25.5" customHeight="1">
      <c r="A6" s="790" t="s">
        <v>680</v>
      </c>
      <c r="B6" s="790"/>
      <c r="C6" s="790"/>
      <c r="D6" s="790"/>
      <c r="E6" s="790"/>
      <c r="F6" s="790"/>
      <c r="G6" s="790"/>
      <c r="H6" s="790"/>
    </row>
    <row r="7" spans="1:8" s="60" customFormat="1" ht="12.75" customHeight="1" hidden="1">
      <c r="A7" s="64" t="s">
        <v>45</v>
      </c>
      <c r="B7" s="16"/>
      <c r="C7" s="62"/>
      <c r="D7" s="62"/>
      <c r="E7" s="62"/>
      <c r="F7" s="62"/>
      <c r="G7" s="62"/>
      <c r="H7" s="62" t="s">
        <v>45</v>
      </c>
    </row>
    <row r="8" spans="1:8" s="60" customFormat="1" ht="9.75" customHeight="1" thickBot="1">
      <c r="A8" s="65" t="s">
        <v>596</v>
      </c>
      <c r="B8" s="16"/>
      <c r="C8" s="62"/>
      <c r="D8" s="789"/>
      <c r="E8" s="789"/>
      <c r="F8" s="789"/>
      <c r="G8" s="789"/>
      <c r="H8" s="789"/>
    </row>
    <row r="9" spans="1:8" s="60" customFormat="1" ht="3" customHeight="1" hidden="1" thickBot="1">
      <c r="A9" s="13"/>
      <c r="B9" s="16"/>
      <c r="C9" s="62"/>
      <c r="D9" s="66"/>
      <c r="E9" s="66"/>
      <c r="F9" s="66"/>
      <c r="G9" s="59"/>
      <c r="H9" s="59"/>
    </row>
    <row r="10" spans="1:8" s="60" customFormat="1" ht="19.5" customHeight="1" hidden="1" thickBot="1">
      <c r="A10" s="13"/>
      <c r="B10" s="16"/>
      <c r="C10" s="62"/>
      <c r="D10" s="66"/>
      <c r="E10" s="66"/>
      <c r="F10" s="66"/>
      <c r="G10" s="59"/>
      <c r="H10" s="59"/>
    </row>
    <row r="11" spans="1:8" s="68" customFormat="1" ht="23.25" customHeight="1" thickTop="1">
      <c r="A11" s="67" t="s">
        <v>77</v>
      </c>
      <c r="B11" s="91" t="s">
        <v>35</v>
      </c>
      <c r="C11" s="91" t="s">
        <v>602</v>
      </c>
      <c r="D11" s="228" t="s">
        <v>36</v>
      </c>
      <c r="E11" s="786" t="s">
        <v>456</v>
      </c>
      <c r="F11" s="787"/>
      <c r="G11" s="791" t="s">
        <v>428</v>
      </c>
      <c r="H11" s="792"/>
    </row>
    <row r="12" spans="1:8" s="68" customFormat="1" ht="19.5" customHeight="1">
      <c r="A12" s="69"/>
      <c r="B12" s="92" t="s">
        <v>71</v>
      </c>
      <c r="C12" s="92" t="s">
        <v>603</v>
      </c>
      <c r="D12" s="229" t="s">
        <v>38</v>
      </c>
      <c r="E12" s="229" t="s">
        <v>646</v>
      </c>
      <c r="F12" s="230" t="s">
        <v>647</v>
      </c>
      <c r="G12" s="390" t="s">
        <v>646</v>
      </c>
      <c r="H12" s="388" t="s">
        <v>647</v>
      </c>
    </row>
    <row r="13" spans="1:8" s="68" customFormat="1" ht="18" customHeight="1">
      <c r="A13" s="93">
        <v>1</v>
      </c>
      <c r="B13" s="94">
        <v>2</v>
      </c>
      <c r="C13" s="94">
        <v>3</v>
      </c>
      <c r="D13" s="94">
        <v>4</v>
      </c>
      <c r="E13" s="94">
        <v>5</v>
      </c>
      <c r="F13" s="94">
        <v>6</v>
      </c>
      <c r="G13" s="94">
        <v>7</v>
      </c>
      <c r="H13" s="389">
        <v>8</v>
      </c>
    </row>
    <row r="14" spans="1:8" s="60" customFormat="1" ht="23.25" customHeight="1">
      <c r="A14" s="506" t="s">
        <v>26</v>
      </c>
      <c r="B14" s="370" t="s">
        <v>39</v>
      </c>
      <c r="C14" s="370" t="s">
        <v>693</v>
      </c>
      <c r="D14" s="79" t="e">
        <f>CHOOSE(#REF!,#REF!,#REF!,#REF!,#REF!,#REF!,#REF!,#REF!,#REF!,#REF!,#REF!,#REF!,#REF!)</f>
        <v>#REF!</v>
      </c>
      <c r="E14" s="79">
        <v>451370954590</v>
      </c>
      <c r="F14" s="490">
        <v>417861179207</v>
      </c>
      <c r="G14" s="79">
        <v>451370954590</v>
      </c>
      <c r="H14" s="495">
        <v>417861179207</v>
      </c>
    </row>
    <row r="15" spans="1:8" s="60" customFormat="1" ht="23.25" customHeight="1">
      <c r="A15" s="507" t="s">
        <v>25</v>
      </c>
      <c r="B15" s="278" t="s">
        <v>601</v>
      </c>
      <c r="C15" s="278"/>
      <c r="D15" s="105" t="e">
        <f>CHOOSE(#REF!,#REF!,#REF!,#REF!,#REF!,#REF!,#REF!,#REF!,#REF!,#REF!,#REF!,#REF!,#REF!)</f>
        <v>#REF!</v>
      </c>
      <c r="E15" s="105">
        <v>0</v>
      </c>
      <c r="F15" s="284"/>
      <c r="G15" s="105"/>
      <c r="H15" s="445"/>
    </row>
    <row r="16" spans="1:8" s="10" customFormat="1" ht="23.25" customHeight="1">
      <c r="A16" s="507" t="s">
        <v>272</v>
      </c>
      <c r="B16" s="278" t="s">
        <v>510</v>
      </c>
      <c r="C16" s="278"/>
      <c r="D16" s="105" t="e">
        <f>CHOOSE(#REF!,#REF!,#REF!,#REF!,#REF!,#REF!,#REF!,#REF!,#REF!,#REF!,#REF!,#REF!,#REF!)</f>
        <v>#REF!</v>
      </c>
      <c r="E16" s="105">
        <v>451370954590</v>
      </c>
      <c r="F16" s="284">
        <v>417861179207</v>
      </c>
      <c r="G16" s="105">
        <v>451370954590</v>
      </c>
      <c r="H16" s="445">
        <v>417861179207</v>
      </c>
    </row>
    <row r="17" spans="1:8" s="10" customFormat="1" ht="23.25" customHeight="1">
      <c r="A17" s="507" t="s">
        <v>731</v>
      </c>
      <c r="B17" s="278" t="s">
        <v>726</v>
      </c>
      <c r="C17" s="278" t="s">
        <v>694</v>
      </c>
      <c r="D17" s="105" t="e">
        <f>CHOOSE(#REF!,#REF!,#REF!,#REF!,#REF!,#REF!,#REF!,#REF!,#REF!,#REF!,#REF!,#REF!,#REF!)</f>
        <v>#REF!</v>
      </c>
      <c r="E17" s="105">
        <v>403187591122</v>
      </c>
      <c r="F17" s="284">
        <v>364325378431</v>
      </c>
      <c r="G17" s="105">
        <v>403187591122</v>
      </c>
      <c r="H17" s="445">
        <v>364325378431</v>
      </c>
    </row>
    <row r="18" spans="1:8" s="10" customFormat="1" ht="23.25" customHeight="1">
      <c r="A18" s="429" t="s">
        <v>719</v>
      </c>
      <c r="B18" s="277" t="s">
        <v>727</v>
      </c>
      <c r="C18" s="278"/>
      <c r="D18" s="107" t="e">
        <f>CHOOSE(#REF!,#REF!,#REF!,#REF!,#REF!,#REF!,#REF!,#REF!,#REF!,#REF!,#REF!,#REF!,#REF!)</f>
        <v>#REF!</v>
      </c>
      <c r="E18" s="107">
        <v>48183363468</v>
      </c>
      <c r="F18" s="107">
        <v>53535800776</v>
      </c>
      <c r="G18" s="107">
        <v>48183363468</v>
      </c>
      <c r="H18" s="519">
        <v>53535800776</v>
      </c>
    </row>
    <row r="19" spans="1:8" s="10" customFormat="1" ht="23.25" customHeight="1">
      <c r="A19" s="507" t="s">
        <v>718</v>
      </c>
      <c r="B19" s="278" t="s">
        <v>728</v>
      </c>
      <c r="C19" s="278" t="s">
        <v>695</v>
      </c>
      <c r="D19" s="105" t="e">
        <f>CHOOSE(#REF!,#REF!,#REF!,#REF!,#REF!,#REF!,#REF!,#REF!,#REF!,#REF!,#REF!,#REF!,#REF!)</f>
        <v>#REF!</v>
      </c>
      <c r="E19" s="105">
        <v>85000729</v>
      </c>
      <c r="F19" s="284">
        <v>177281748</v>
      </c>
      <c r="G19" s="105">
        <v>85000729</v>
      </c>
      <c r="H19" s="445">
        <v>177281748</v>
      </c>
    </row>
    <row r="20" spans="1:8" s="10" customFormat="1" ht="23.25" customHeight="1">
      <c r="A20" s="507" t="s">
        <v>501</v>
      </c>
      <c r="B20" s="278" t="s">
        <v>729</v>
      </c>
      <c r="C20" s="278" t="s">
        <v>696</v>
      </c>
      <c r="D20" s="105" t="e">
        <f>CHOOSE(#REF!,#REF!,#REF!,#REF!,#REF!,#REF!,#REF!,#REF!,#REF!,#REF!,#REF!,#REF!,#REF!)</f>
        <v>#REF!</v>
      </c>
      <c r="E20" s="105">
        <v>7673241086</v>
      </c>
      <c r="F20" s="284">
        <v>9265512362</v>
      </c>
      <c r="G20" s="105">
        <v>7673241086</v>
      </c>
      <c r="H20" s="445">
        <v>9265512362</v>
      </c>
    </row>
    <row r="21" spans="1:8" s="494" customFormat="1" ht="23.25" customHeight="1">
      <c r="A21" s="508" t="s">
        <v>500</v>
      </c>
      <c r="B21" s="492">
        <v>23</v>
      </c>
      <c r="C21" s="493"/>
      <c r="D21" s="483" t="e">
        <f>CHOOSE(#REF!,#REF!,#REF!,#REF!,#REF!,#REF!,#REF!,#REF!,#REF!,#REF!,#REF!,#REF!,#REF!)</f>
        <v>#REF!</v>
      </c>
      <c r="E21" s="511">
        <v>7670994932</v>
      </c>
      <c r="F21" s="483">
        <v>9262576802</v>
      </c>
      <c r="G21" s="511">
        <v>7670994932</v>
      </c>
      <c r="H21" s="445">
        <v>9262576802</v>
      </c>
    </row>
    <row r="22" spans="1:8" s="60" customFormat="1" ht="23.25" customHeight="1">
      <c r="A22" s="507" t="s">
        <v>499</v>
      </c>
      <c r="B22" s="278">
        <v>24</v>
      </c>
      <c r="C22" s="278"/>
      <c r="D22" s="105" t="e">
        <f>CHOOSE(#REF!,#REF!,#REF!,#REF!,#REF!,#REF!,#REF!,#REF!,#REF!,#REF!,#REF!,#REF!,#REF!)</f>
        <v>#REF!</v>
      </c>
      <c r="E22" s="105">
        <v>9453916519</v>
      </c>
      <c r="F22" s="284">
        <v>9931739521</v>
      </c>
      <c r="G22" s="105">
        <v>9453916519</v>
      </c>
      <c r="H22" s="445">
        <v>9931739521</v>
      </c>
    </row>
    <row r="23" spans="1:8" s="60" customFormat="1" ht="23.25" customHeight="1">
      <c r="A23" s="507" t="s">
        <v>498</v>
      </c>
      <c r="B23" s="278">
        <v>25</v>
      </c>
      <c r="C23" s="278"/>
      <c r="D23" s="105" t="e">
        <f>CHOOSE(#REF!,#REF!,#REF!,#REF!,#REF!,#REF!,#REF!,#REF!,#REF!,#REF!,#REF!,#REF!,#REF!)</f>
        <v>#REF!</v>
      </c>
      <c r="E23" s="105">
        <v>25537205350</v>
      </c>
      <c r="F23" s="284">
        <v>24814362952</v>
      </c>
      <c r="G23" s="105">
        <v>25537205350</v>
      </c>
      <c r="H23" s="445">
        <v>24814362952</v>
      </c>
    </row>
    <row r="24" spans="1:8" s="50" customFormat="1" ht="23.25" customHeight="1">
      <c r="A24" s="429" t="s">
        <v>389</v>
      </c>
      <c r="B24" s="277">
        <v>30</v>
      </c>
      <c r="C24" s="278"/>
      <c r="D24" s="182" t="e">
        <f>D18+D19-D20-D22-D23</f>
        <v>#REF!</v>
      </c>
      <c r="E24" s="182">
        <v>5604001242</v>
      </c>
      <c r="F24" s="182">
        <v>9701467689</v>
      </c>
      <c r="G24" s="182">
        <v>5604001242</v>
      </c>
      <c r="H24" s="519">
        <v>9701467689</v>
      </c>
    </row>
    <row r="25" spans="1:8" s="60" customFormat="1" ht="23.25" customHeight="1">
      <c r="A25" s="507" t="s">
        <v>497</v>
      </c>
      <c r="B25" s="278">
        <v>31</v>
      </c>
      <c r="C25" s="278"/>
      <c r="D25" s="105" t="e">
        <f>CHOOSE(#REF!,#REF!,#REF!,#REF!,#REF!,#REF!,#REF!,#REF!,#REF!,#REF!,#REF!,#REF!,#REF!)</f>
        <v>#REF!</v>
      </c>
      <c r="E25" s="105">
        <v>2949188057</v>
      </c>
      <c r="F25" s="444">
        <v>1909624340</v>
      </c>
      <c r="G25" s="105">
        <v>2949188057</v>
      </c>
      <c r="H25" s="445">
        <v>1909624340</v>
      </c>
    </row>
    <row r="26" spans="1:8" s="60" customFormat="1" ht="23.25" customHeight="1">
      <c r="A26" s="507" t="s">
        <v>496</v>
      </c>
      <c r="B26" s="278">
        <v>32</v>
      </c>
      <c r="C26" s="278"/>
      <c r="D26" s="105" t="e">
        <f>CHOOSE(#REF!,#REF!,#REF!,#REF!,#REF!,#REF!,#REF!,#REF!,#REF!,#REF!,#REF!,#REF!,#REF!)</f>
        <v>#REF!</v>
      </c>
      <c r="E26" s="105">
        <v>853666274</v>
      </c>
      <c r="F26" s="444">
        <v>166450545</v>
      </c>
      <c r="G26" s="105">
        <v>853666274</v>
      </c>
      <c r="H26" s="445">
        <v>166450545</v>
      </c>
    </row>
    <row r="27" spans="1:8" s="50" customFormat="1" ht="23.25" customHeight="1">
      <c r="A27" s="429" t="s">
        <v>390</v>
      </c>
      <c r="B27" s="277">
        <v>40</v>
      </c>
      <c r="C27" s="278"/>
      <c r="D27" s="182" t="e">
        <f>D25-D26</f>
        <v>#REF!</v>
      </c>
      <c r="E27" s="182">
        <v>2095521783</v>
      </c>
      <c r="F27" s="182">
        <v>1743173795</v>
      </c>
      <c r="G27" s="182">
        <v>2095521783</v>
      </c>
      <c r="H27" s="519">
        <v>1743173795</v>
      </c>
    </row>
    <row r="28" spans="1:8" s="10" customFormat="1" ht="23.25" customHeight="1">
      <c r="A28" s="429" t="s">
        <v>391</v>
      </c>
      <c r="B28" s="277">
        <v>50</v>
      </c>
      <c r="C28" s="278"/>
      <c r="D28" s="182" t="e">
        <f>D24+D27</f>
        <v>#REF!</v>
      </c>
      <c r="E28" s="182">
        <v>7699523025</v>
      </c>
      <c r="F28" s="182">
        <v>11444641484</v>
      </c>
      <c r="G28" s="182">
        <v>7699523025</v>
      </c>
      <c r="H28" s="519">
        <v>11444641484</v>
      </c>
    </row>
    <row r="29" spans="1:8" s="10" customFormat="1" ht="23.25" customHeight="1">
      <c r="A29" s="429" t="s">
        <v>495</v>
      </c>
      <c r="B29" s="277">
        <v>51</v>
      </c>
      <c r="C29" s="278" t="s">
        <v>697</v>
      </c>
      <c r="D29" s="182"/>
      <c r="E29" s="107">
        <v>1539904605</v>
      </c>
      <c r="F29" s="491">
        <v>2288928297</v>
      </c>
      <c r="G29" s="107">
        <v>1539904605</v>
      </c>
      <c r="H29" s="519">
        <v>2288928297</v>
      </c>
    </row>
    <row r="30" spans="1:8" s="10" customFormat="1" ht="23.25" customHeight="1">
      <c r="A30" s="429" t="s">
        <v>856</v>
      </c>
      <c r="B30" s="277">
        <v>52</v>
      </c>
      <c r="C30" s="278" t="s">
        <v>698</v>
      </c>
      <c r="D30" s="182"/>
      <c r="E30" s="182"/>
      <c r="F30" s="491"/>
      <c r="G30" s="391"/>
      <c r="H30" s="445">
        <v>0</v>
      </c>
    </row>
    <row r="31" spans="1:8" s="50" customFormat="1" ht="23.25" customHeight="1">
      <c r="A31" s="509" t="s">
        <v>392</v>
      </c>
      <c r="B31" s="277">
        <v>60</v>
      </c>
      <c r="C31" s="278"/>
      <c r="D31" s="182" t="e">
        <f>D28-D29-D30</f>
        <v>#REF!</v>
      </c>
      <c r="E31" s="182">
        <v>6159618420</v>
      </c>
      <c r="F31" s="182">
        <v>9155713187</v>
      </c>
      <c r="G31" s="182">
        <v>6159618420</v>
      </c>
      <c r="H31" s="519">
        <v>9155713187</v>
      </c>
    </row>
    <row r="32" spans="1:8" s="50" customFormat="1" ht="23.25" customHeight="1">
      <c r="A32" s="429" t="s">
        <v>393</v>
      </c>
      <c r="B32" s="277">
        <v>70</v>
      </c>
      <c r="C32" s="277"/>
      <c r="D32" s="182" t="e">
        <f>D31/13649738</f>
        <v>#REF!</v>
      </c>
      <c r="E32" s="182">
        <v>451</v>
      </c>
      <c r="F32" s="182">
        <v>671</v>
      </c>
      <c r="G32" s="182">
        <v>451</v>
      </c>
      <c r="H32" s="519">
        <v>671</v>
      </c>
    </row>
    <row r="33" spans="1:8" s="60" customFormat="1" ht="15" customHeight="1" thickBot="1">
      <c r="A33" s="231"/>
      <c r="B33" s="371"/>
      <c r="C33" s="372"/>
      <c r="D33" s="72"/>
      <c r="E33" s="72"/>
      <c r="F33" s="72"/>
      <c r="G33" s="392"/>
      <c r="H33" s="497"/>
    </row>
    <row r="34" spans="1:7" ht="6" customHeight="1" thickTop="1">
      <c r="A34" s="73"/>
      <c r="D34" s="1"/>
      <c r="E34" s="1"/>
      <c r="G34" s="85"/>
    </row>
    <row r="35" spans="1:8" ht="24.75" customHeight="1">
      <c r="A35" s="76" t="s">
        <v>91</v>
      </c>
      <c r="B35" s="77"/>
      <c r="C35" s="77"/>
      <c r="D35" s="4"/>
      <c r="E35" s="1"/>
      <c r="F35" s="1"/>
      <c r="G35" s="785" t="s">
        <v>632</v>
      </c>
      <c r="H35" s="785"/>
    </row>
    <row r="36" spans="2:7" ht="19.5" customHeight="1" hidden="1">
      <c r="B36"/>
      <c r="G36" s="182">
        <f>G14+G19+G25</f>
        <v>454405143376</v>
      </c>
    </row>
    <row r="37" spans="2:8" ht="19.5" customHeight="1" hidden="1">
      <c r="B37"/>
      <c r="G37" s="425" t="e">
        <f>#REF!</f>
        <v>#REF!</v>
      </c>
      <c r="H37" s="285" t="e">
        <f>G36-G37</f>
        <v>#REF!</v>
      </c>
    </row>
    <row r="38" ht="15">
      <c r="G38" s="426"/>
    </row>
    <row r="39" spans="1:5" ht="72" customHeight="1">
      <c r="A39" s="97"/>
      <c r="B39" s="97"/>
      <c r="C39" s="97"/>
      <c r="D39" s="97"/>
      <c r="E39" s="97"/>
    </row>
    <row r="40" spans="1:7" ht="93.75" customHeight="1">
      <c r="A40" s="73"/>
      <c r="G40" s="103">
        <f>G14+G19+G25</f>
        <v>454405143376</v>
      </c>
    </row>
    <row r="41" ht="18">
      <c r="A41" s="73"/>
    </row>
    <row r="42" ht="18">
      <c r="A42" s="73"/>
    </row>
    <row r="43" ht="18">
      <c r="A43" s="73"/>
    </row>
    <row r="44" ht="18">
      <c r="A44" s="73"/>
    </row>
    <row r="45" ht="18">
      <c r="A45" s="73"/>
    </row>
    <row r="46" ht="18">
      <c r="A46" s="73"/>
    </row>
    <row r="47" ht="18">
      <c r="A47" s="73"/>
    </row>
    <row r="48" ht="18">
      <c r="A48" s="73"/>
    </row>
    <row r="49" ht="18">
      <c r="A49" s="73"/>
    </row>
    <row r="50" ht="18">
      <c r="A50" s="73"/>
    </row>
    <row r="51" ht="18">
      <c r="A51" s="73"/>
    </row>
    <row r="52" ht="18">
      <c r="A52" s="73"/>
    </row>
    <row r="53" ht="18">
      <c r="A53" s="73"/>
    </row>
    <row r="54" ht="18">
      <c r="A54" s="73"/>
    </row>
    <row r="55" ht="18">
      <c r="A55" s="73"/>
    </row>
    <row r="56" ht="18">
      <c r="A56" s="73"/>
    </row>
    <row r="57" ht="18">
      <c r="A57" s="73"/>
    </row>
    <row r="58" ht="18">
      <c r="A58" s="73"/>
    </row>
    <row r="59" ht="18">
      <c r="A59" s="73"/>
    </row>
    <row r="60" ht="18">
      <c r="A60" s="73"/>
    </row>
    <row r="61" ht="18">
      <c r="A61" s="73"/>
    </row>
    <row r="62" ht="18">
      <c r="A62" s="73"/>
    </row>
    <row r="63" ht="18">
      <c r="A63" s="73"/>
    </row>
    <row r="64" ht="18">
      <c r="A64" s="73"/>
    </row>
    <row r="65" ht="18">
      <c r="A65" s="73"/>
    </row>
    <row r="66" ht="18">
      <c r="A66" s="73"/>
    </row>
    <row r="67" ht="18">
      <c r="A67" s="73"/>
    </row>
    <row r="68" ht="18">
      <c r="A68" s="73"/>
    </row>
    <row r="69" ht="18">
      <c r="A69" s="73"/>
    </row>
    <row r="70" ht="18">
      <c r="A70" s="73"/>
    </row>
    <row r="71" ht="18">
      <c r="A71" s="73"/>
    </row>
    <row r="72" ht="18">
      <c r="A72" s="73"/>
    </row>
    <row r="73" ht="18">
      <c r="A73" s="73"/>
    </row>
    <row r="74" ht="18">
      <c r="A74" s="73"/>
    </row>
    <row r="75" ht="18">
      <c r="A75" s="73"/>
    </row>
    <row r="76" ht="18">
      <c r="A76" s="73"/>
    </row>
    <row r="77" ht="18">
      <c r="A77" s="73"/>
    </row>
    <row r="78" ht="18">
      <c r="A78" s="73"/>
    </row>
    <row r="79" ht="18">
      <c r="A79" s="73"/>
    </row>
    <row r="80" ht="18">
      <c r="A80" s="73"/>
    </row>
    <row r="81" ht="18">
      <c r="A81" s="73"/>
    </row>
    <row r="82" ht="18">
      <c r="A82" s="73"/>
    </row>
    <row r="83" ht="18">
      <c r="A83" s="73"/>
    </row>
    <row r="84" ht="18">
      <c r="A84" s="73"/>
    </row>
    <row r="85" ht="18">
      <c r="A85" s="73"/>
    </row>
    <row r="86" ht="18">
      <c r="A86" s="73"/>
    </row>
    <row r="87" ht="18">
      <c r="A87" s="73"/>
    </row>
    <row r="88" ht="18">
      <c r="A88" s="73"/>
    </row>
    <row r="89" ht="18">
      <c r="A89" s="73"/>
    </row>
    <row r="90" ht="18">
      <c r="A90" s="73"/>
    </row>
    <row r="91" ht="18">
      <c r="A91" s="73"/>
    </row>
    <row r="92" ht="18">
      <c r="A92" s="73"/>
    </row>
    <row r="93" ht="18">
      <c r="A93" s="73"/>
    </row>
    <row r="94" ht="18">
      <c r="A94" s="73"/>
    </row>
    <row r="95" ht="18">
      <c r="A95" s="73"/>
    </row>
    <row r="96" ht="18">
      <c r="A96" s="73"/>
    </row>
    <row r="97" ht="18">
      <c r="A97" s="73"/>
    </row>
    <row r="98" ht="18">
      <c r="A98" s="73"/>
    </row>
    <row r="99" ht="18">
      <c r="A99" s="73"/>
    </row>
    <row r="100" ht="18">
      <c r="A100" s="73"/>
    </row>
    <row r="101" ht="18">
      <c r="A101" s="73"/>
    </row>
    <row r="102" ht="18">
      <c r="A102" s="73"/>
    </row>
    <row r="103" ht="18">
      <c r="A103" s="73"/>
    </row>
    <row r="104" ht="18">
      <c r="A104" s="73"/>
    </row>
    <row r="105" ht="18">
      <c r="A105" s="73"/>
    </row>
    <row r="106" ht="18">
      <c r="A106" s="73"/>
    </row>
    <row r="107" ht="18">
      <c r="A107" s="73"/>
    </row>
    <row r="108" ht="18">
      <c r="A108" s="73"/>
    </row>
    <row r="109" ht="18">
      <c r="A109" s="73"/>
    </row>
    <row r="110" ht="18">
      <c r="A110" s="73"/>
    </row>
    <row r="111" ht="18">
      <c r="A111" s="73"/>
    </row>
    <row r="112" ht="18">
      <c r="A112" s="73"/>
    </row>
    <row r="113" ht="18">
      <c r="A113" s="73"/>
    </row>
    <row r="114" ht="18">
      <c r="A114" s="73"/>
    </row>
    <row r="115" ht="18">
      <c r="A115" s="73"/>
    </row>
    <row r="116" ht="18">
      <c r="A116" s="73"/>
    </row>
    <row r="117" ht="18">
      <c r="A117" s="73"/>
    </row>
    <row r="118" ht="18">
      <c r="A118" s="73"/>
    </row>
    <row r="119" ht="18">
      <c r="A119" s="73"/>
    </row>
    <row r="120" ht="18">
      <c r="A120" s="73"/>
    </row>
    <row r="121" ht="18">
      <c r="A121" s="73"/>
    </row>
    <row r="122" ht="18">
      <c r="A122" s="73"/>
    </row>
    <row r="123" ht="18">
      <c r="A123" s="73"/>
    </row>
    <row r="124" ht="18">
      <c r="A124" s="73"/>
    </row>
    <row r="125" ht="18">
      <c r="A125" s="73"/>
    </row>
    <row r="126" ht="18">
      <c r="A126" s="73"/>
    </row>
    <row r="127" ht="18">
      <c r="A127" s="73"/>
    </row>
    <row r="128" ht="18">
      <c r="A128" s="73"/>
    </row>
    <row r="129" ht="18">
      <c r="A129" s="73"/>
    </row>
    <row r="130" ht="18">
      <c r="A130" s="73"/>
    </row>
    <row r="131" ht="18">
      <c r="A131" s="73"/>
    </row>
    <row r="132" ht="18">
      <c r="A132" s="73"/>
    </row>
    <row r="133" ht="18">
      <c r="A133" s="73"/>
    </row>
    <row r="134" ht="18">
      <c r="A134" s="73"/>
    </row>
    <row r="135" ht="18">
      <c r="A135" s="73"/>
    </row>
    <row r="136" ht="18">
      <c r="A136" s="73"/>
    </row>
    <row r="137" ht="18">
      <c r="A137" s="73"/>
    </row>
    <row r="138" ht="18">
      <c r="A138" s="73"/>
    </row>
    <row r="139" ht="18">
      <c r="A139" s="73"/>
    </row>
    <row r="140" ht="18">
      <c r="A140" s="73"/>
    </row>
    <row r="141" ht="18">
      <c r="A141" s="73"/>
    </row>
    <row r="142" ht="18">
      <c r="A142" s="73"/>
    </row>
    <row r="143" ht="18">
      <c r="A143" s="73"/>
    </row>
    <row r="144" ht="18">
      <c r="A144" s="73"/>
    </row>
    <row r="145" ht="18">
      <c r="A145" s="73"/>
    </row>
    <row r="146" ht="18">
      <c r="A146" s="73"/>
    </row>
    <row r="147" ht="18">
      <c r="A147" s="73"/>
    </row>
    <row r="148" ht="18">
      <c r="A148" s="73"/>
    </row>
    <row r="149" ht="18">
      <c r="A149" s="73"/>
    </row>
    <row r="150" ht="18">
      <c r="A150" s="73"/>
    </row>
    <row r="151" ht="18">
      <c r="A151" s="73"/>
    </row>
    <row r="152" ht="18">
      <c r="A152" s="73"/>
    </row>
    <row r="153" ht="18">
      <c r="A153" s="73"/>
    </row>
    <row r="154" ht="18">
      <c r="A154" s="73"/>
    </row>
    <row r="155" ht="18">
      <c r="A155" s="73"/>
    </row>
    <row r="156" ht="18">
      <c r="A156" s="73"/>
    </row>
    <row r="157" ht="18">
      <c r="A157" s="73"/>
    </row>
    <row r="158" ht="18">
      <c r="A158" s="73"/>
    </row>
    <row r="159" ht="18">
      <c r="A159" s="73"/>
    </row>
    <row r="160" ht="18">
      <c r="A160" s="73"/>
    </row>
    <row r="161" ht="18">
      <c r="A161" s="73"/>
    </row>
    <row r="162" ht="18">
      <c r="A162" s="73"/>
    </row>
    <row r="163" ht="18">
      <c r="A163" s="73"/>
    </row>
    <row r="164" ht="18">
      <c r="A164" s="73"/>
    </row>
    <row r="165" ht="18">
      <c r="A165" s="73"/>
    </row>
    <row r="166" ht="18">
      <c r="A166" s="73"/>
    </row>
    <row r="167" ht="18">
      <c r="A167" s="73"/>
    </row>
    <row r="168" ht="18">
      <c r="A168" s="73"/>
    </row>
    <row r="169" ht="18">
      <c r="A169" s="73"/>
    </row>
    <row r="170" ht="18">
      <c r="A170" s="73"/>
    </row>
    <row r="171" ht="18">
      <c r="A171" s="73"/>
    </row>
    <row r="172" ht="18">
      <c r="A172" s="73"/>
    </row>
    <row r="173" ht="18">
      <c r="A173" s="73"/>
    </row>
    <row r="174" ht="18">
      <c r="A174" s="73"/>
    </row>
    <row r="175" ht="18">
      <c r="A175" s="73"/>
    </row>
    <row r="176" ht="18">
      <c r="A176" s="73"/>
    </row>
    <row r="177" ht="18">
      <c r="A177" s="73"/>
    </row>
    <row r="178" ht="18">
      <c r="A178" s="73"/>
    </row>
    <row r="179" ht="18">
      <c r="A179" s="73"/>
    </row>
    <row r="180" ht="18">
      <c r="A180" s="73"/>
    </row>
    <row r="181" ht="18">
      <c r="A181" s="73"/>
    </row>
    <row r="182" ht="18">
      <c r="A182" s="73"/>
    </row>
    <row r="183" ht="18">
      <c r="A183" s="73"/>
    </row>
    <row r="184" ht="18">
      <c r="A184" s="73"/>
    </row>
    <row r="185" ht="18">
      <c r="A185" s="73"/>
    </row>
    <row r="186" ht="18">
      <c r="A186" s="73"/>
    </row>
    <row r="187" ht="18">
      <c r="A187" s="73"/>
    </row>
    <row r="188" ht="18">
      <c r="A188" s="73"/>
    </row>
    <row r="189" ht="18">
      <c r="A189" s="73"/>
    </row>
    <row r="190" ht="18">
      <c r="A190" s="73"/>
    </row>
    <row r="191" ht="18">
      <c r="A191" s="73"/>
    </row>
    <row r="192" ht="18">
      <c r="A192" s="73"/>
    </row>
    <row r="193" ht="18">
      <c r="A193" s="73"/>
    </row>
    <row r="194" ht="18">
      <c r="A194" s="73"/>
    </row>
    <row r="195" ht="18">
      <c r="A195" s="73"/>
    </row>
    <row r="196" ht="18">
      <c r="A196" s="73"/>
    </row>
    <row r="197" ht="18">
      <c r="A197" s="73"/>
    </row>
    <row r="198" ht="18">
      <c r="A198" s="73"/>
    </row>
    <row r="199" ht="18">
      <c r="A199" s="73"/>
    </row>
    <row r="200" ht="18">
      <c r="A200" s="73"/>
    </row>
    <row r="201" ht="18">
      <c r="A201" s="73"/>
    </row>
    <row r="202" ht="18">
      <c r="A202" s="73"/>
    </row>
    <row r="203" ht="18">
      <c r="A203" s="73"/>
    </row>
    <row r="204" ht="18">
      <c r="A204" s="73"/>
    </row>
    <row r="205" ht="18">
      <c r="A205" s="73"/>
    </row>
    <row r="206" ht="18">
      <c r="A206" s="73"/>
    </row>
    <row r="207" ht="18">
      <c r="A207" s="73"/>
    </row>
    <row r="208" ht="18">
      <c r="A208" s="73"/>
    </row>
    <row r="209" ht="18">
      <c r="A209" s="73"/>
    </row>
    <row r="210" ht="18">
      <c r="A210" s="73"/>
    </row>
    <row r="211" ht="18">
      <c r="A211" s="73"/>
    </row>
    <row r="212" ht="18">
      <c r="A212" s="73"/>
    </row>
    <row r="213" ht="18">
      <c r="A213" s="73"/>
    </row>
    <row r="214" ht="18">
      <c r="A214" s="73"/>
    </row>
    <row r="215" ht="18">
      <c r="A215" s="73"/>
    </row>
    <row r="216" ht="18">
      <c r="A216" s="73"/>
    </row>
    <row r="217" ht="18">
      <c r="A217" s="73"/>
    </row>
    <row r="218" ht="18">
      <c r="A218" s="73"/>
    </row>
    <row r="219" ht="18">
      <c r="A219" s="73"/>
    </row>
    <row r="220" ht="18">
      <c r="A220" s="73"/>
    </row>
    <row r="221" ht="18">
      <c r="A221" s="73"/>
    </row>
    <row r="222" ht="18">
      <c r="A222" s="73"/>
    </row>
    <row r="223" ht="18">
      <c r="A223" s="73"/>
    </row>
    <row r="224" ht="18">
      <c r="A224" s="73"/>
    </row>
    <row r="225" ht="18">
      <c r="A225" s="73"/>
    </row>
    <row r="226" ht="18">
      <c r="A226" s="73"/>
    </row>
    <row r="227" ht="18">
      <c r="A227" s="73"/>
    </row>
    <row r="228" ht="18">
      <c r="A228" s="73"/>
    </row>
    <row r="229" ht="18">
      <c r="A229" s="73"/>
    </row>
    <row r="230" ht="18">
      <c r="A230" s="73"/>
    </row>
    <row r="231" ht="18">
      <c r="A231" s="73"/>
    </row>
    <row r="232" ht="18">
      <c r="A232" s="73"/>
    </row>
    <row r="233" ht="18">
      <c r="A233" s="73"/>
    </row>
    <row r="234" ht="18">
      <c r="A234" s="73"/>
    </row>
    <row r="235" ht="18">
      <c r="A235" s="73"/>
    </row>
    <row r="236" ht="18">
      <c r="A236" s="73"/>
    </row>
    <row r="237" ht="18">
      <c r="A237" s="73"/>
    </row>
    <row r="238" ht="18">
      <c r="A238" s="73"/>
    </row>
    <row r="239" ht="18">
      <c r="A239" s="73"/>
    </row>
    <row r="240" ht="18">
      <c r="A240" s="73"/>
    </row>
    <row r="241" ht="18">
      <c r="A241" s="73"/>
    </row>
    <row r="242" ht="18">
      <c r="A242" s="73"/>
    </row>
    <row r="243" ht="18">
      <c r="A243" s="73"/>
    </row>
    <row r="244" ht="18">
      <c r="A244" s="73"/>
    </row>
  </sheetData>
  <sheetProtection/>
  <mergeCells count="7">
    <mergeCell ref="G2:H2"/>
    <mergeCell ref="G35:H35"/>
    <mergeCell ref="E11:F11"/>
    <mergeCell ref="A5:H5"/>
    <mergeCell ref="D8:H8"/>
    <mergeCell ref="A6:H6"/>
    <mergeCell ref="G11:H11"/>
  </mergeCells>
  <printOptions/>
  <pageMargins left="0.76" right="0.17" top="0.3" bottom="0.27" header="0.2" footer="0.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M44"/>
  <sheetViews>
    <sheetView zoomScalePageLayoutView="0" workbookViewId="0" topLeftCell="A1">
      <selection activeCell="K13" sqref="K13"/>
    </sheetView>
  </sheetViews>
  <sheetFormatPr defaultColWidth="8.796875" defaultRowHeight="15"/>
  <cols>
    <col min="1" max="1" width="6.3984375" style="0" customWidth="1"/>
    <col min="2" max="2" width="37.8984375" style="0" customWidth="1"/>
    <col min="3" max="3" width="9.5" style="0" bestFit="1" customWidth="1"/>
    <col min="4" max="4" width="10.19921875" style="0" customWidth="1"/>
    <col min="5" max="5" width="13.8984375" style="0" customWidth="1"/>
    <col min="6" max="6" width="13.5" style="0" customWidth="1"/>
    <col min="7" max="7" width="13.59765625" style="0" customWidth="1"/>
    <col min="8" max="8" width="15" style="0" customWidth="1"/>
  </cols>
  <sheetData>
    <row r="1" spans="1:13" ht="15.75" thickBot="1">
      <c r="A1" s="793" t="s">
        <v>150</v>
      </c>
      <c r="B1" s="793"/>
      <c r="C1" s="793"/>
      <c r="D1" s="793"/>
      <c r="E1" s="793"/>
      <c r="F1" s="793"/>
      <c r="G1" s="793"/>
      <c r="H1" s="793"/>
      <c r="I1" s="520"/>
      <c r="J1" s="520"/>
      <c r="K1" s="520"/>
      <c r="L1" s="520"/>
      <c r="M1" s="520"/>
    </row>
    <row r="2" spans="1:13" ht="16.5" thickTop="1">
      <c r="A2" s="521" t="s">
        <v>71</v>
      </c>
      <c r="B2" s="798" t="s">
        <v>112</v>
      </c>
      <c r="C2" s="794" t="s">
        <v>113</v>
      </c>
      <c r="D2" s="794" t="s">
        <v>116</v>
      </c>
      <c r="E2" s="794" t="s">
        <v>217</v>
      </c>
      <c r="F2" s="794" t="s">
        <v>114</v>
      </c>
      <c r="G2" s="794" t="s">
        <v>117</v>
      </c>
      <c r="H2" s="796" t="s">
        <v>115</v>
      </c>
      <c r="I2" s="522"/>
      <c r="J2" s="522"/>
      <c r="K2" s="522"/>
      <c r="L2" s="523"/>
      <c r="M2" s="520"/>
    </row>
    <row r="3" spans="1:13" ht="15.75">
      <c r="A3" s="524" t="s">
        <v>105</v>
      </c>
      <c r="B3" s="799"/>
      <c r="C3" s="795"/>
      <c r="D3" s="795" t="s">
        <v>106</v>
      </c>
      <c r="E3" s="795" t="s">
        <v>107</v>
      </c>
      <c r="F3" s="795" t="s">
        <v>111</v>
      </c>
      <c r="G3" s="795" t="s">
        <v>108</v>
      </c>
      <c r="H3" s="797" t="s">
        <v>110</v>
      </c>
      <c r="I3" s="520"/>
      <c r="J3" s="520"/>
      <c r="K3" s="520"/>
      <c r="L3" s="520"/>
      <c r="M3" s="520"/>
    </row>
    <row r="4" spans="1:13" ht="15">
      <c r="A4" s="525" t="s">
        <v>367</v>
      </c>
      <c r="B4" s="526" t="s">
        <v>131</v>
      </c>
      <c r="C4" s="527"/>
      <c r="D4" s="527"/>
      <c r="E4" s="527"/>
      <c r="F4" s="527"/>
      <c r="G4" s="527"/>
      <c r="H4" s="528"/>
      <c r="I4" s="529"/>
      <c r="J4" s="529"/>
      <c r="K4" s="529"/>
      <c r="L4" s="530"/>
      <c r="M4" s="520"/>
    </row>
    <row r="5" spans="1:13" ht="15">
      <c r="A5" s="531" t="s">
        <v>318</v>
      </c>
      <c r="B5" s="532" t="s">
        <v>124</v>
      </c>
      <c r="C5" s="533">
        <v>148551973791</v>
      </c>
      <c r="D5" s="533">
        <v>276089610229</v>
      </c>
      <c r="E5" s="533">
        <v>756838884222</v>
      </c>
      <c r="F5" s="533">
        <v>9083269099</v>
      </c>
      <c r="G5" s="533">
        <v>2588467705</v>
      </c>
      <c r="H5" s="534">
        <v>1193152205046</v>
      </c>
      <c r="I5" s="520"/>
      <c r="J5" s="520"/>
      <c r="K5" s="520"/>
      <c r="L5" s="520"/>
      <c r="M5" s="520"/>
    </row>
    <row r="6" spans="1:13" ht="15">
      <c r="A6" s="535">
        <v>1</v>
      </c>
      <c r="B6" s="536" t="s">
        <v>118</v>
      </c>
      <c r="C6" s="537"/>
      <c r="D6" s="538">
        <v>0</v>
      </c>
      <c r="E6" s="538">
        <v>0</v>
      </c>
      <c r="F6" s="539">
        <v>20190000</v>
      </c>
      <c r="G6" s="538">
        <v>0</v>
      </c>
      <c r="H6" s="540">
        <v>20190000</v>
      </c>
      <c r="I6" s="529"/>
      <c r="J6" s="529"/>
      <c r="K6" s="529"/>
      <c r="L6" s="529"/>
      <c r="M6" s="529"/>
    </row>
    <row r="7" spans="1:13" ht="15">
      <c r="A7" s="535">
        <v>2</v>
      </c>
      <c r="B7" s="541" t="s">
        <v>122</v>
      </c>
      <c r="C7" s="539">
        <v>1422571434</v>
      </c>
      <c r="D7" s="539">
        <v>8818182</v>
      </c>
      <c r="E7" s="538">
        <v>0</v>
      </c>
      <c r="F7" s="539">
        <v>3545455</v>
      </c>
      <c r="G7" s="538">
        <v>0</v>
      </c>
      <c r="H7" s="542">
        <v>1434935071</v>
      </c>
      <c r="I7" s="529"/>
      <c r="J7" s="529"/>
      <c r="K7" s="529"/>
      <c r="L7" s="529"/>
      <c r="M7" s="529"/>
    </row>
    <row r="8" spans="1:13" ht="15">
      <c r="A8" s="543">
        <v>3</v>
      </c>
      <c r="B8" s="544" t="s">
        <v>216</v>
      </c>
      <c r="C8" s="539"/>
      <c r="D8" s="539">
        <v>0</v>
      </c>
      <c r="E8" s="539"/>
      <c r="F8" s="539"/>
      <c r="G8" s="545"/>
      <c r="H8" s="542">
        <v>0</v>
      </c>
      <c r="I8" s="546"/>
      <c r="J8" s="546"/>
      <c r="K8" s="546"/>
      <c r="L8" s="546"/>
      <c r="M8" s="529"/>
    </row>
    <row r="9" spans="1:13" ht="15">
      <c r="A9" s="543"/>
      <c r="B9" s="544" t="s">
        <v>212</v>
      </c>
      <c r="C9" s="539">
        <v>0</v>
      </c>
      <c r="D9" s="539">
        <v>0</v>
      </c>
      <c r="E9" s="539">
        <v>0</v>
      </c>
      <c r="F9" s="539">
        <v>0</v>
      </c>
      <c r="G9" s="547">
        <v>0</v>
      </c>
      <c r="H9" s="542">
        <v>0</v>
      </c>
      <c r="I9" s="546"/>
      <c r="J9" s="546"/>
      <c r="K9" s="546"/>
      <c r="L9" s="546"/>
      <c r="M9" s="529"/>
    </row>
    <row r="10" spans="1:13" ht="15">
      <c r="A10" s="543"/>
      <c r="B10" s="544" t="s">
        <v>211</v>
      </c>
      <c r="C10" s="539"/>
      <c r="D10" s="539">
        <v>0</v>
      </c>
      <c r="E10" s="539"/>
      <c r="F10" s="539"/>
      <c r="G10" s="545"/>
      <c r="H10" s="542">
        <v>0</v>
      </c>
      <c r="I10" s="546"/>
      <c r="J10" s="546"/>
      <c r="K10" s="546"/>
      <c r="L10" s="546"/>
      <c r="M10" s="529"/>
    </row>
    <row r="11" spans="1:13" ht="15">
      <c r="A11" s="543"/>
      <c r="B11" s="544" t="s">
        <v>210</v>
      </c>
      <c r="C11" s="539"/>
      <c r="D11" s="539"/>
      <c r="E11" s="539"/>
      <c r="F11" s="539"/>
      <c r="G11" s="545"/>
      <c r="H11" s="542">
        <v>0</v>
      </c>
      <c r="I11" s="546"/>
      <c r="J11" s="546"/>
      <c r="K11" s="546"/>
      <c r="L11" s="546"/>
      <c r="M11" s="529"/>
    </row>
    <row r="12" spans="1:13" ht="15">
      <c r="A12" s="543"/>
      <c r="B12" s="544" t="s">
        <v>120</v>
      </c>
      <c r="C12" s="539"/>
      <c r="D12" s="539"/>
      <c r="E12" s="539"/>
      <c r="F12" s="539"/>
      <c r="G12" s="545"/>
      <c r="H12" s="542">
        <v>0</v>
      </c>
      <c r="I12" s="546"/>
      <c r="J12" s="546"/>
      <c r="K12" s="546"/>
      <c r="L12" s="546"/>
      <c r="M12" s="529"/>
    </row>
    <row r="13" spans="1:13" ht="15">
      <c r="A13" s="543"/>
      <c r="B13" s="544" t="s">
        <v>209</v>
      </c>
      <c r="C13" s="538">
        <v>0</v>
      </c>
      <c r="D13" s="539">
        <v>2851317121</v>
      </c>
      <c r="E13" s="539">
        <v>32292734324</v>
      </c>
      <c r="F13" s="539">
        <v>53040000</v>
      </c>
      <c r="G13" s="545"/>
      <c r="H13" s="542">
        <v>35197091445</v>
      </c>
      <c r="I13" s="546"/>
      <c r="J13" s="546"/>
      <c r="K13" s="546"/>
      <c r="L13" s="546"/>
      <c r="M13" s="529"/>
    </row>
    <row r="14" spans="1:13" ht="15">
      <c r="A14" s="543"/>
      <c r="B14" s="548" t="s">
        <v>215</v>
      </c>
      <c r="C14" s="549"/>
      <c r="D14" s="549"/>
      <c r="E14" s="549">
        <v>0</v>
      </c>
      <c r="F14" s="549"/>
      <c r="G14" s="547"/>
      <c r="H14" s="550">
        <v>0</v>
      </c>
      <c r="I14" s="546"/>
      <c r="J14" s="546"/>
      <c r="K14" s="546"/>
      <c r="L14" s="546"/>
      <c r="M14" s="529"/>
    </row>
    <row r="15" spans="1:13" ht="15">
      <c r="A15" s="543"/>
      <c r="B15" s="544" t="s">
        <v>221</v>
      </c>
      <c r="C15" s="549">
        <v>0</v>
      </c>
      <c r="D15" s="549">
        <v>0</v>
      </c>
      <c r="E15" s="549"/>
      <c r="F15" s="549"/>
      <c r="G15" s="551"/>
      <c r="H15" s="552">
        <v>0</v>
      </c>
      <c r="I15" s="546"/>
      <c r="J15" s="546"/>
      <c r="K15" s="546"/>
      <c r="L15" s="546"/>
      <c r="M15" s="529"/>
    </row>
    <row r="16" spans="1:13" ht="15">
      <c r="A16" s="535">
        <v>4</v>
      </c>
      <c r="B16" s="553" t="s">
        <v>219</v>
      </c>
      <c r="C16" s="538">
        <v>0</v>
      </c>
      <c r="D16" s="549">
        <v>0</v>
      </c>
      <c r="E16" s="549">
        <v>0</v>
      </c>
      <c r="F16" s="549">
        <v>0</v>
      </c>
      <c r="G16" s="554">
        <v>0</v>
      </c>
      <c r="H16" s="555">
        <v>0</v>
      </c>
      <c r="I16" s="529"/>
      <c r="J16" s="529"/>
      <c r="K16" s="529"/>
      <c r="L16" s="529"/>
      <c r="M16" s="529"/>
    </row>
    <row r="17" spans="1:13" ht="15">
      <c r="A17" s="556" t="s">
        <v>317</v>
      </c>
      <c r="B17" s="557" t="s">
        <v>123</v>
      </c>
      <c r="C17" s="558">
        <v>149974545225</v>
      </c>
      <c r="D17" s="558">
        <v>273247111290</v>
      </c>
      <c r="E17" s="558">
        <v>724546149898</v>
      </c>
      <c r="F17" s="558">
        <v>9053964554</v>
      </c>
      <c r="G17" s="558">
        <v>2588467705</v>
      </c>
      <c r="H17" s="534">
        <v>1159410238672</v>
      </c>
      <c r="I17" s="520"/>
      <c r="J17" s="520"/>
      <c r="K17" s="559"/>
      <c r="L17" s="559"/>
      <c r="M17" s="559"/>
    </row>
    <row r="18" spans="1:13" ht="15">
      <c r="A18" s="560" t="s">
        <v>368</v>
      </c>
      <c r="B18" s="526" t="s">
        <v>132</v>
      </c>
      <c r="C18" s="561" t="s">
        <v>45</v>
      </c>
      <c r="D18" s="562"/>
      <c r="E18" s="562"/>
      <c r="F18" s="562"/>
      <c r="G18" s="563"/>
      <c r="H18" s="564"/>
      <c r="I18" s="565"/>
      <c r="J18" s="565"/>
      <c r="K18" s="559"/>
      <c r="L18" s="559"/>
      <c r="M18" s="559"/>
    </row>
    <row r="19" spans="1:13" ht="15">
      <c r="A19" s="556" t="s">
        <v>318</v>
      </c>
      <c r="B19" s="532" t="s">
        <v>124</v>
      </c>
      <c r="C19" s="558">
        <v>81347438635</v>
      </c>
      <c r="D19" s="558">
        <v>235082754258.7</v>
      </c>
      <c r="E19" s="558">
        <v>593490940969</v>
      </c>
      <c r="F19" s="558">
        <v>7606848254</v>
      </c>
      <c r="G19" s="566">
        <v>2565988565</v>
      </c>
      <c r="H19" s="567">
        <v>920093970681.7</v>
      </c>
      <c r="I19" s="568"/>
      <c r="J19" s="568"/>
      <c r="K19" s="559"/>
      <c r="L19" s="559"/>
      <c r="M19" s="559"/>
    </row>
    <row r="20" spans="1:13" ht="15">
      <c r="A20" s="543"/>
      <c r="B20" s="569" t="s">
        <v>125</v>
      </c>
      <c r="C20" s="539">
        <v>2186156733</v>
      </c>
      <c r="D20" s="539">
        <v>3369622546</v>
      </c>
      <c r="E20" s="539">
        <v>14166762432</v>
      </c>
      <c r="F20" s="539">
        <v>136577385</v>
      </c>
      <c r="G20" s="539">
        <v>11320140</v>
      </c>
      <c r="H20" s="540">
        <v>19870439236</v>
      </c>
      <c r="I20" s="570"/>
      <c r="J20" s="570"/>
      <c r="K20" s="559"/>
      <c r="L20" s="559"/>
      <c r="M20" s="559"/>
    </row>
    <row r="21" spans="1:13" ht="15">
      <c r="A21" s="571"/>
      <c r="B21" s="572" t="s">
        <v>228</v>
      </c>
      <c r="C21" s="573">
        <v>2186156733</v>
      </c>
      <c r="D21" s="573">
        <v>3364740004</v>
      </c>
      <c r="E21" s="573">
        <v>14166762432</v>
      </c>
      <c r="F21" s="573">
        <v>136577385</v>
      </c>
      <c r="G21" s="573">
        <v>11320140</v>
      </c>
      <c r="H21" s="574">
        <v>19865556694</v>
      </c>
      <c r="I21" s="575"/>
      <c r="J21" s="575"/>
      <c r="K21" s="559"/>
      <c r="L21" s="559"/>
      <c r="M21" s="559"/>
    </row>
    <row r="22" spans="1:13" ht="15">
      <c r="A22" s="571"/>
      <c r="B22" s="572" t="s">
        <v>229</v>
      </c>
      <c r="C22" s="538">
        <v>0</v>
      </c>
      <c r="D22" s="539">
        <v>4882542</v>
      </c>
      <c r="E22" s="573"/>
      <c r="F22" s="573"/>
      <c r="G22" s="576"/>
      <c r="H22" s="574">
        <v>4882542</v>
      </c>
      <c r="I22" s="575"/>
      <c r="J22" s="575"/>
      <c r="K22" s="559"/>
      <c r="L22" s="559"/>
      <c r="M22" s="559"/>
    </row>
    <row r="23" spans="1:13" ht="15">
      <c r="A23" s="571"/>
      <c r="B23" s="572" t="s">
        <v>226</v>
      </c>
      <c r="C23" s="538"/>
      <c r="D23" s="539"/>
      <c r="E23" s="573"/>
      <c r="F23" s="573"/>
      <c r="G23" s="576"/>
      <c r="H23" s="574">
        <v>0</v>
      </c>
      <c r="I23" s="575"/>
      <c r="J23" s="575"/>
      <c r="K23" s="559"/>
      <c r="L23" s="559"/>
      <c r="M23" s="559"/>
    </row>
    <row r="24" spans="1:13" ht="15">
      <c r="A24" s="535"/>
      <c r="B24" s="577" t="s">
        <v>213</v>
      </c>
      <c r="C24" s="538"/>
      <c r="D24" s="539"/>
      <c r="E24" s="539"/>
      <c r="F24" s="539"/>
      <c r="G24" s="578"/>
      <c r="H24" s="542">
        <v>0</v>
      </c>
      <c r="I24" s="579"/>
      <c r="J24" s="579"/>
      <c r="K24" s="559"/>
      <c r="L24" s="559"/>
      <c r="M24" s="559"/>
    </row>
    <row r="25" spans="1:13" ht="15">
      <c r="A25" s="535"/>
      <c r="B25" s="572" t="s">
        <v>227</v>
      </c>
      <c r="C25" s="538"/>
      <c r="D25" s="539"/>
      <c r="E25" s="539"/>
      <c r="F25" s="539"/>
      <c r="G25" s="578"/>
      <c r="H25" s="542">
        <v>0</v>
      </c>
      <c r="I25" s="579"/>
      <c r="J25" s="579"/>
      <c r="K25" s="559"/>
      <c r="L25" s="559"/>
      <c r="M25" s="559"/>
    </row>
    <row r="26" spans="1:13" ht="15">
      <c r="A26" s="535"/>
      <c r="B26" s="541" t="s">
        <v>218</v>
      </c>
      <c r="C26" s="538">
        <v>0</v>
      </c>
      <c r="D26" s="539">
        <v>0</v>
      </c>
      <c r="E26" s="538">
        <v>0</v>
      </c>
      <c r="F26" s="538">
        <v>0</v>
      </c>
      <c r="G26" s="538">
        <v>0</v>
      </c>
      <c r="H26" s="550">
        <v>0</v>
      </c>
      <c r="I26" s="520"/>
      <c r="J26" s="520"/>
      <c r="K26" s="559"/>
      <c r="L26" s="559"/>
      <c r="M26" s="559"/>
    </row>
    <row r="27" spans="1:13" ht="15">
      <c r="A27" s="535">
        <v>2</v>
      </c>
      <c r="B27" s="541" t="s">
        <v>120</v>
      </c>
      <c r="C27" s="538">
        <v>0</v>
      </c>
      <c r="D27" s="539">
        <v>0</v>
      </c>
      <c r="E27" s="545">
        <v>0</v>
      </c>
      <c r="F27" s="545">
        <v>0</v>
      </c>
      <c r="G27" s="545">
        <v>0</v>
      </c>
      <c r="H27" s="542">
        <v>0</v>
      </c>
      <c r="I27" s="520"/>
      <c r="J27" s="520"/>
      <c r="K27" s="559"/>
      <c r="L27" s="559"/>
      <c r="M27" s="559"/>
    </row>
    <row r="28" spans="1:13" ht="15">
      <c r="A28" s="535"/>
      <c r="B28" s="541" t="s">
        <v>144</v>
      </c>
      <c r="C28" s="538">
        <v>0</v>
      </c>
      <c r="D28" s="539">
        <v>2851317121</v>
      </c>
      <c r="E28" s="539">
        <v>32292734324</v>
      </c>
      <c r="F28" s="539">
        <v>53040000</v>
      </c>
      <c r="G28" s="545"/>
      <c r="H28" s="542">
        <v>35197091445</v>
      </c>
      <c r="I28" s="520"/>
      <c r="J28" s="520"/>
      <c r="K28" s="559"/>
      <c r="L28" s="559"/>
      <c r="M28" s="559"/>
    </row>
    <row r="29" spans="1:13" ht="15">
      <c r="A29" s="535"/>
      <c r="B29" s="580" t="s">
        <v>215</v>
      </c>
      <c r="C29" s="538"/>
      <c r="D29" s="538"/>
      <c r="E29" s="538">
        <v>0</v>
      </c>
      <c r="F29" s="538"/>
      <c r="G29" s="545"/>
      <c r="H29" s="550">
        <v>0</v>
      </c>
      <c r="I29" s="520"/>
      <c r="J29" s="520"/>
      <c r="K29" s="559"/>
      <c r="L29" s="559"/>
      <c r="M29" s="559"/>
    </row>
    <row r="30" spans="1:13" ht="15">
      <c r="A30" s="535"/>
      <c r="B30" s="541" t="s">
        <v>220</v>
      </c>
      <c r="C30" s="538">
        <v>0</v>
      </c>
      <c r="D30" s="538">
        <v>0</v>
      </c>
      <c r="E30" s="538">
        <v>0</v>
      </c>
      <c r="F30" s="538">
        <v>0</v>
      </c>
      <c r="G30" s="538">
        <v>0</v>
      </c>
      <c r="H30" s="550">
        <v>0</v>
      </c>
      <c r="I30" s="520"/>
      <c r="J30" s="520"/>
      <c r="K30" s="559"/>
      <c r="L30" s="559"/>
      <c r="M30" s="559"/>
    </row>
    <row r="31" spans="1:13" ht="15">
      <c r="A31" s="535">
        <v>4</v>
      </c>
      <c r="B31" s="553" t="s">
        <v>109</v>
      </c>
      <c r="C31" s="545">
        <v>0</v>
      </c>
      <c r="D31" s="545"/>
      <c r="E31" s="545"/>
      <c r="F31" s="551"/>
      <c r="G31" s="551"/>
      <c r="H31" s="581">
        <v>0</v>
      </c>
      <c r="I31" s="520"/>
      <c r="J31" s="520"/>
      <c r="K31" s="559"/>
      <c r="L31" s="559"/>
      <c r="M31" s="559"/>
    </row>
    <row r="32" spans="1:13" ht="15">
      <c r="A32" s="556" t="s">
        <v>442</v>
      </c>
      <c r="B32" s="557" t="s">
        <v>123</v>
      </c>
      <c r="C32" s="558">
        <v>83533595368</v>
      </c>
      <c r="D32" s="582">
        <v>235601059683.7</v>
      </c>
      <c r="E32" s="558">
        <v>575364969077</v>
      </c>
      <c r="F32" s="582">
        <v>7690385639</v>
      </c>
      <c r="G32" s="558">
        <v>2577308705</v>
      </c>
      <c r="H32" s="583">
        <v>904767318472.7</v>
      </c>
      <c r="I32" s="520"/>
      <c r="J32" s="520"/>
      <c r="K32" s="559"/>
      <c r="L32" s="559"/>
      <c r="M32" s="559"/>
    </row>
    <row r="33" spans="1:13" ht="15">
      <c r="A33" s="556"/>
      <c r="B33" s="526" t="s">
        <v>126</v>
      </c>
      <c r="C33" s="558"/>
      <c r="D33" s="558"/>
      <c r="E33" s="558"/>
      <c r="F33" s="558"/>
      <c r="G33" s="566"/>
      <c r="H33" s="567"/>
      <c r="I33" s="559"/>
      <c r="J33" s="559"/>
      <c r="K33" s="559"/>
      <c r="L33" s="559"/>
      <c r="M33" s="559"/>
    </row>
    <row r="34" spans="1:13" ht="15">
      <c r="A34" s="535">
        <v>1</v>
      </c>
      <c r="B34" s="536" t="s">
        <v>127</v>
      </c>
      <c r="C34" s="584">
        <v>67204535156</v>
      </c>
      <c r="D34" s="584">
        <v>41006855970.29999</v>
      </c>
      <c r="E34" s="584">
        <v>163347943253</v>
      </c>
      <c r="F34" s="584">
        <v>1476420845</v>
      </c>
      <c r="G34" s="584">
        <v>22479140</v>
      </c>
      <c r="H34" s="585">
        <v>273058234364.3</v>
      </c>
      <c r="I34" s="559"/>
      <c r="J34" s="559"/>
      <c r="K34" s="559"/>
      <c r="L34" s="559"/>
      <c r="M34" s="559"/>
    </row>
    <row r="35" spans="1:13" ht="15">
      <c r="A35" s="535">
        <v>2</v>
      </c>
      <c r="B35" s="541" t="s">
        <v>128</v>
      </c>
      <c r="C35" s="586">
        <v>66440949857</v>
      </c>
      <c r="D35" s="586">
        <v>37646051606.29999</v>
      </c>
      <c r="E35" s="586">
        <v>149181180821</v>
      </c>
      <c r="F35" s="586">
        <v>1363578915</v>
      </c>
      <c r="G35" s="586">
        <v>11159000</v>
      </c>
      <c r="H35" s="587">
        <v>254642920199.3</v>
      </c>
      <c r="I35" s="559"/>
      <c r="J35" s="559"/>
      <c r="K35" s="559"/>
      <c r="L35" s="559"/>
      <c r="M35" s="559"/>
    </row>
    <row r="36" spans="1:13" ht="15.75" thickBot="1">
      <c r="A36" s="588" t="s">
        <v>45</v>
      </c>
      <c r="B36" s="589"/>
      <c r="C36" s="590"/>
      <c r="D36" s="590"/>
      <c r="E36" s="590"/>
      <c r="F36" s="590"/>
      <c r="G36" s="591"/>
      <c r="H36" s="592"/>
      <c r="I36" s="559"/>
      <c r="J36" s="559"/>
      <c r="K36" s="559"/>
      <c r="L36" s="559"/>
      <c r="M36" s="559"/>
    </row>
    <row r="37" spans="1:13" ht="15.75" thickTop="1">
      <c r="A37" s="593"/>
      <c r="B37" s="594" t="s">
        <v>129</v>
      </c>
      <c r="C37" s="595"/>
      <c r="D37" s="593"/>
      <c r="E37" s="593"/>
      <c r="F37" s="593"/>
      <c r="G37" s="593"/>
      <c r="H37" s="596"/>
      <c r="I37" s="559"/>
      <c r="J37" s="559"/>
      <c r="K37" s="559"/>
      <c r="L37" s="559"/>
      <c r="M37" s="559"/>
    </row>
    <row r="38" spans="1:13" ht="15">
      <c r="A38" s="593"/>
      <c r="B38" s="594" t="s">
        <v>133</v>
      </c>
      <c r="C38" s="595"/>
      <c r="D38" s="593"/>
      <c r="E38" s="593"/>
      <c r="F38" s="597"/>
      <c r="G38" s="598">
        <v>525091061536</v>
      </c>
      <c r="H38" s="596"/>
      <c r="I38" s="559"/>
      <c r="J38" s="559"/>
      <c r="K38" s="559"/>
      <c r="L38" s="559"/>
      <c r="M38" s="559"/>
    </row>
    <row r="39" spans="1:13" ht="15">
      <c r="A39" s="593"/>
      <c r="B39" s="594" t="s">
        <v>206</v>
      </c>
      <c r="C39" s="595"/>
      <c r="D39" s="593"/>
      <c r="E39" s="593"/>
      <c r="F39" s="597"/>
      <c r="G39" s="599">
        <v>524663459891</v>
      </c>
      <c r="H39" s="596"/>
      <c r="I39" s="559"/>
      <c r="J39" s="559"/>
      <c r="K39" s="559"/>
      <c r="L39" s="559"/>
      <c r="M39" s="559"/>
    </row>
    <row r="40" spans="1:13" ht="15">
      <c r="A40" s="593"/>
      <c r="B40" s="594" t="s">
        <v>149</v>
      </c>
      <c r="C40" s="595"/>
      <c r="D40" s="593"/>
      <c r="E40" s="593"/>
      <c r="F40" s="597"/>
      <c r="G40" s="599">
        <v>427601645</v>
      </c>
      <c r="H40" s="596"/>
      <c r="I40" s="559"/>
      <c r="J40" s="559"/>
      <c r="K40" s="559"/>
      <c r="L40" s="559"/>
      <c r="M40" s="559"/>
    </row>
    <row r="41" spans="1:13" ht="15">
      <c r="A41" s="593"/>
      <c r="B41" s="594" t="s">
        <v>208</v>
      </c>
      <c r="C41" s="595"/>
      <c r="D41" s="593"/>
      <c r="E41" s="597"/>
      <c r="F41" s="597"/>
      <c r="G41" s="600"/>
      <c r="H41" s="596"/>
      <c r="I41" s="559"/>
      <c r="J41" s="559"/>
      <c r="K41" s="559"/>
      <c r="L41" s="559"/>
      <c r="M41" s="559"/>
    </row>
    <row r="42" spans="1:13" ht="15">
      <c r="A42" s="593"/>
      <c r="B42" s="594" t="s">
        <v>148</v>
      </c>
      <c r="C42" s="595"/>
      <c r="D42" s="593"/>
      <c r="E42" s="597"/>
      <c r="F42" s="597"/>
      <c r="G42" s="601"/>
      <c r="H42" s="596"/>
      <c r="I42" s="559"/>
      <c r="J42" s="559"/>
      <c r="K42" s="559"/>
      <c r="L42" s="559"/>
      <c r="M42" s="559"/>
    </row>
    <row r="43" spans="1:13" ht="15">
      <c r="A43" s="520"/>
      <c r="B43" s="594" t="s">
        <v>130</v>
      </c>
      <c r="C43" s="520"/>
      <c r="D43" s="520"/>
      <c r="E43" s="520"/>
      <c r="F43" s="520"/>
      <c r="G43" s="520"/>
      <c r="H43" s="602"/>
      <c r="I43" s="559"/>
      <c r="J43" s="559"/>
      <c r="K43" s="559"/>
      <c r="L43" s="559"/>
      <c r="M43" s="559"/>
    </row>
    <row r="44" spans="1:13" ht="15">
      <c r="A44" s="520"/>
      <c r="B44" s="594" t="s">
        <v>205</v>
      </c>
      <c r="C44" s="520"/>
      <c r="D44" s="520"/>
      <c r="E44" s="520"/>
      <c r="F44" s="520"/>
      <c r="G44" s="520"/>
      <c r="H44" s="602"/>
      <c r="I44" s="559"/>
      <c r="J44" s="559"/>
      <c r="K44" s="559"/>
      <c r="L44" s="559"/>
      <c r="M44" s="559"/>
    </row>
  </sheetData>
  <sheetProtection/>
  <mergeCells count="8">
    <mergeCell ref="A1:H1"/>
    <mergeCell ref="C2:C3"/>
    <mergeCell ref="D2:D3"/>
    <mergeCell ref="E2:E3"/>
    <mergeCell ref="F2:F3"/>
    <mergeCell ref="G2:G3"/>
    <mergeCell ref="H2:H3"/>
    <mergeCell ref="B2: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J42"/>
  <sheetViews>
    <sheetView zoomScalePageLayoutView="0" workbookViewId="0" topLeftCell="A1">
      <selection activeCell="B8" sqref="B8"/>
    </sheetView>
  </sheetViews>
  <sheetFormatPr defaultColWidth="8.796875" defaultRowHeight="15"/>
  <cols>
    <col min="2" max="2" width="27.8984375" style="0" customWidth="1"/>
  </cols>
  <sheetData>
    <row r="1" spans="1:10" ht="15">
      <c r="A1" s="603"/>
      <c r="B1" s="604"/>
      <c r="C1" s="603"/>
      <c r="D1" s="603"/>
      <c r="E1" s="603"/>
      <c r="F1" s="603"/>
      <c r="G1" s="603"/>
      <c r="H1" s="603"/>
      <c r="I1" s="605"/>
      <c r="J1" s="603"/>
    </row>
    <row r="2" spans="1:10" ht="15.75" thickBot="1">
      <c r="A2" s="810" t="s">
        <v>151</v>
      </c>
      <c r="B2" s="810"/>
      <c r="C2" s="810"/>
      <c r="D2" s="810"/>
      <c r="E2" s="810"/>
      <c r="F2" s="810"/>
      <c r="G2" s="810"/>
      <c r="H2" s="810"/>
      <c r="I2" s="810"/>
      <c r="J2" s="606"/>
    </row>
    <row r="3" spans="1:10" ht="16.5" thickTop="1">
      <c r="A3" s="607" t="s">
        <v>71</v>
      </c>
      <c r="B3" s="811" t="s">
        <v>112</v>
      </c>
      <c r="C3" s="813" t="s">
        <v>147</v>
      </c>
      <c r="D3" s="813" t="s">
        <v>152</v>
      </c>
      <c r="E3" s="815" t="s">
        <v>153</v>
      </c>
      <c r="F3" s="813" t="s">
        <v>134</v>
      </c>
      <c r="G3" s="813" t="s">
        <v>135</v>
      </c>
      <c r="H3" s="813" t="s">
        <v>137</v>
      </c>
      <c r="I3" s="813" t="s">
        <v>136</v>
      </c>
      <c r="J3" s="806" t="s">
        <v>520</v>
      </c>
    </row>
    <row r="4" spans="1:10" ht="15.75">
      <c r="A4" s="608" t="s">
        <v>105</v>
      </c>
      <c r="B4" s="812"/>
      <c r="C4" s="814" t="s">
        <v>106</v>
      </c>
      <c r="D4" s="814"/>
      <c r="E4" s="816"/>
      <c r="F4" s="814" t="s">
        <v>107</v>
      </c>
      <c r="G4" s="814" t="s">
        <v>111</v>
      </c>
      <c r="H4" s="814" t="s">
        <v>108</v>
      </c>
      <c r="I4" s="814" t="s">
        <v>108</v>
      </c>
      <c r="J4" s="807"/>
    </row>
    <row r="5" spans="1:10" ht="15">
      <c r="A5" s="609" t="s">
        <v>367</v>
      </c>
      <c r="B5" s="610" t="s">
        <v>138</v>
      </c>
      <c r="C5" s="611"/>
      <c r="D5" s="611"/>
      <c r="E5" s="611"/>
      <c r="F5" s="611"/>
      <c r="G5" s="611"/>
      <c r="H5" s="611"/>
      <c r="I5" s="612"/>
      <c r="J5" s="613"/>
    </row>
    <row r="6" spans="1:10" ht="15">
      <c r="A6" s="614" t="s">
        <v>318</v>
      </c>
      <c r="B6" s="615" t="s">
        <v>124</v>
      </c>
      <c r="C6" s="616">
        <v>412601645</v>
      </c>
      <c r="D6" s="616"/>
      <c r="E6" s="616"/>
      <c r="F6" s="616">
        <v>0</v>
      </c>
      <c r="G6" s="616">
        <v>0</v>
      </c>
      <c r="H6" s="616">
        <v>15000000</v>
      </c>
      <c r="I6" s="616">
        <v>220000000</v>
      </c>
      <c r="J6" s="617">
        <v>647601645</v>
      </c>
    </row>
    <row r="7" spans="1:10" ht="15">
      <c r="A7" s="618">
        <v>1</v>
      </c>
      <c r="B7" s="619" t="s">
        <v>118</v>
      </c>
      <c r="C7" s="620"/>
      <c r="D7" s="620"/>
      <c r="E7" s="620"/>
      <c r="F7" s="620"/>
      <c r="G7" s="620"/>
      <c r="H7" s="621">
        <v>0</v>
      </c>
      <c r="I7" s="622"/>
      <c r="J7" s="623">
        <v>0</v>
      </c>
    </row>
    <row r="8" spans="1:10" ht="15">
      <c r="A8" s="624">
        <v>2</v>
      </c>
      <c r="B8" s="625" t="s">
        <v>139</v>
      </c>
      <c r="C8" s="626"/>
      <c r="D8" s="626"/>
      <c r="E8" s="626"/>
      <c r="F8" s="626"/>
      <c r="G8" s="626"/>
      <c r="H8" s="627"/>
      <c r="I8" s="628"/>
      <c r="J8" s="623">
        <v>0</v>
      </c>
    </row>
    <row r="9" spans="1:10" ht="15">
      <c r="A9" s="629">
        <v>3</v>
      </c>
      <c r="B9" s="630" t="s">
        <v>140</v>
      </c>
      <c r="C9" s="631"/>
      <c r="D9" s="631"/>
      <c r="E9" s="631"/>
      <c r="F9" s="631"/>
      <c r="G9" s="628"/>
      <c r="H9" s="628"/>
      <c r="I9" s="628"/>
      <c r="J9" s="623">
        <v>0</v>
      </c>
    </row>
    <row r="10" spans="1:10" ht="15">
      <c r="A10" s="629"/>
      <c r="B10" s="630" t="s">
        <v>119</v>
      </c>
      <c r="C10" s="631"/>
      <c r="D10" s="631"/>
      <c r="E10" s="631"/>
      <c r="F10" s="631"/>
      <c r="G10" s="628"/>
      <c r="H10" s="628"/>
      <c r="I10" s="628"/>
      <c r="J10" s="623">
        <v>0</v>
      </c>
    </row>
    <row r="11" spans="1:10" ht="15">
      <c r="A11" s="629"/>
      <c r="B11" s="630" t="s">
        <v>109</v>
      </c>
      <c r="C11" s="631"/>
      <c r="D11" s="631"/>
      <c r="E11" s="631"/>
      <c r="F11" s="631"/>
      <c r="G11" s="628"/>
      <c r="H11" s="628"/>
      <c r="I11" s="628"/>
      <c r="J11" s="623">
        <v>0</v>
      </c>
    </row>
    <row r="12" spans="1:10" ht="15">
      <c r="A12" s="629"/>
      <c r="B12" s="632" t="s">
        <v>121</v>
      </c>
      <c r="C12" s="633"/>
      <c r="D12" s="633"/>
      <c r="E12" s="633"/>
      <c r="F12" s="633"/>
      <c r="G12" s="634"/>
      <c r="H12" s="634"/>
      <c r="I12" s="635"/>
      <c r="J12" s="623">
        <v>0</v>
      </c>
    </row>
    <row r="13" spans="1:10" ht="15">
      <c r="A13" s="636" t="s">
        <v>442</v>
      </c>
      <c r="B13" s="637" t="s">
        <v>123</v>
      </c>
      <c r="C13" s="638">
        <v>412601645</v>
      </c>
      <c r="D13" s="638"/>
      <c r="E13" s="638"/>
      <c r="F13" s="638">
        <v>0</v>
      </c>
      <c r="G13" s="638">
        <v>0</v>
      </c>
      <c r="H13" s="638">
        <v>15000000</v>
      </c>
      <c r="I13" s="638">
        <v>220000000</v>
      </c>
      <c r="J13" s="639">
        <v>647601645</v>
      </c>
    </row>
    <row r="14" spans="1:10" ht="15">
      <c r="A14" s="640" t="s">
        <v>368</v>
      </c>
      <c r="B14" s="610" t="s">
        <v>132</v>
      </c>
      <c r="C14" s="641"/>
      <c r="D14" s="641"/>
      <c r="E14" s="641"/>
      <c r="F14" s="641"/>
      <c r="G14" s="641"/>
      <c r="H14" s="642"/>
      <c r="I14" s="643"/>
      <c r="J14" s="644"/>
    </row>
    <row r="15" spans="1:10" ht="15">
      <c r="A15" s="636" t="s">
        <v>318</v>
      </c>
      <c r="B15" s="615" t="s">
        <v>124</v>
      </c>
      <c r="C15" s="638">
        <v>412601645</v>
      </c>
      <c r="D15" s="638"/>
      <c r="E15" s="638"/>
      <c r="F15" s="638">
        <v>0</v>
      </c>
      <c r="G15" s="638">
        <v>0</v>
      </c>
      <c r="H15" s="638">
        <v>15000000</v>
      </c>
      <c r="I15" s="645">
        <v>90602154</v>
      </c>
      <c r="J15" s="639">
        <v>518203799</v>
      </c>
    </row>
    <row r="16" spans="1:10" ht="15">
      <c r="A16" s="624">
        <v>1</v>
      </c>
      <c r="B16" s="619" t="s">
        <v>125</v>
      </c>
      <c r="C16" s="646"/>
      <c r="D16" s="646"/>
      <c r="E16" s="646"/>
      <c r="F16" s="646"/>
      <c r="G16" s="646"/>
      <c r="H16" s="647">
        <v>0</v>
      </c>
      <c r="I16" s="648">
        <v>11000001</v>
      </c>
      <c r="J16" s="649">
        <v>11000001</v>
      </c>
    </row>
    <row r="17" spans="1:10" ht="15">
      <c r="A17" s="624">
        <v>2</v>
      </c>
      <c r="B17" s="625" t="s">
        <v>141</v>
      </c>
      <c r="C17" s="626"/>
      <c r="D17" s="626"/>
      <c r="E17" s="626"/>
      <c r="F17" s="650"/>
      <c r="G17" s="626"/>
      <c r="H17" s="651"/>
      <c r="I17" s="647">
        <v>0</v>
      </c>
      <c r="J17" s="623">
        <v>0</v>
      </c>
    </row>
    <row r="18" spans="1:10" ht="15">
      <c r="A18" s="624">
        <v>3</v>
      </c>
      <c r="B18" s="652" t="s">
        <v>109</v>
      </c>
      <c r="C18" s="653"/>
      <c r="D18" s="653"/>
      <c r="E18" s="653"/>
      <c r="F18" s="654"/>
      <c r="G18" s="653"/>
      <c r="H18" s="655"/>
      <c r="I18" s="635"/>
      <c r="J18" s="656">
        <v>0</v>
      </c>
    </row>
    <row r="19" spans="1:10" ht="15">
      <c r="A19" s="636" t="s">
        <v>442</v>
      </c>
      <c r="B19" s="637" t="s">
        <v>123</v>
      </c>
      <c r="C19" s="638">
        <v>412601645</v>
      </c>
      <c r="D19" s="638"/>
      <c r="E19" s="638"/>
      <c r="F19" s="638">
        <v>0</v>
      </c>
      <c r="G19" s="638">
        <v>0</v>
      </c>
      <c r="H19" s="638">
        <v>15000000</v>
      </c>
      <c r="I19" s="638">
        <v>101602155</v>
      </c>
      <c r="J19" s="639">
        <v>529203800</v>
      </c>
    </row>
    <row r="20" spans="1:10" ht="15">
      <c r="A20" s="636"/>
      <c r="B20" s="610" t="s">
        <v>142</v>
      </c>
      <c r="C20" s="638"/>
      <c r="D20" s="638"/>
      <c r="E20" s="638"/>
      <c r="F20" s="638"/>
      <c r="G20" s="638"/>
      <c r="H20" s="657"/>
      <c r="I20" s="658"/>
      <c r="J20" s="659"/>
    </row>
    <row r="21" spans="1:10" ht="15">
      <c r="A21" s="624">
        <v>1</v>
      </c>
      <c r="B21" s="619" t="s">
        <v>127</v>
      </c>
      <c r="C21" s="646">
        <v>0</v>
      </c>
      <c r="D21" s="646"/>
      <c r="E21" s="646"/>
      <c r="F21" s="646">
        <v>0</v>
      </c>
      <c r="G21" s="646">
        <v>0</v>
      </c>
      <c r="H21" s="646">
        <v>0</v>
      </c>
      <c r="I21" s="660">
        <v>129397846</v>
      </c>
      <c r="J21" s="661">
        <v>129397846</v>
      </c>
    </row>
    <row r="22" spans="1:10" ht="15">
      <c r="A22" s="624">
        <v>2</v>
      </c>
      <c r="B22" s="625" t="s">
        <v>128</v>
      </c>
      <c r="C22" s="650">
        <v>0</v>
      </c>
      <c r="D22" s="650"/>
      <c r="E22" s="650"/>
      <c r="F22" s="650">
        <v>0</v>
      </c>
      <c r="G22" s="650">
        <v>0</v>
      </c>
      <c r="H22" s="650">
        <v>0</v>
      </c>
      <c r="I22" s="662">
        <v>118397845</v>
      </c>
      <c r="J22" s="663">
        <v>118397845</v>
      </c>
    </row>
    <row r="23" spans="1:10" ht="15.75" thickBot="1">
      <c r="A23" s="664" t="s">
        <v>45</v>
      </c>
      <c r="B23" s="665"/>
      <c r="C23" s="666"/>
      <c r="D23" s="666"/>
      <c r="E23" s="666"/>
      <c r="F23" s="666"/>
      <c r="G23" s="666"/>
      <c r="H23" s="667"/>
      <c r="I23" s="668"/>
      <c r="J23" s="669"/>
    </row>
    <row r="24" spans="1:10" ht="15.75" thickTop="1">
      <c r="A24" s="606"/>
      <c r="B24" s="606"/>
      <c r="C24" s="606"/>
      <c r="D24" s="606"/>
      <c r="E24" s="606"/>
      <c r="F24" s="606"/>
      <c r="G24" s="606"/>
      <c r="H24" s="606"/>
      <c r="I24" s="670"/>
      <c r="J24" s="606"/>
    </row>
    <row r="25" spans="1:10" ht="15">
      <c r="A25" s="671"/>
      <c r="B25" s="672" t="s">
        <v>155</v>
      </c>
      <c r="C25" s="673"/>
      <c r="D25" s="673"/>
      <c r="E25" s="808" t="s">
        <v>156</v>
      </c>
      <c r="F25" s="808"/>
      <c r="G25" s="809" t="s">
        <v>55</v>
      </c>
      <c r="H25" s="809"/>
      <c r="I25" s="674"/>
      <c r="J25" s="674"/>
    </row>
    <row r="26" spans="1:10" ht="15">
      <c r="A26" s="675"/>
      <c r="B26" s="676" t="s">
        <v>2</v>
      </c>
      <c r="C26" s="801"/>
      <c r="D26" s="801"/>
      <c r="E26" s="802">
        <v>4719575985</v>
      </c>
      <c r="F26" s="802"/>
      <c r="G26" s="802">
        <v>3689541673</v>
      </c>
      <c r="H26" s="802"/>
      <c r="I26" s="677"/>
      <c r="J26" s="677"/>
    </row>
    <row r="27" spans="1:10" ht="15.75">
      <c r="A27" s="678"/>
      <c r="B27" s="679" t="s">
        <v>154</v>
      </c>
      <c r="C27" s="804"/>
      <c r="D27" s="804"/>
      <c r="E27" s="803"/>
      <c r="F27" s="803"/>
      <c r="G27" s="803"/>
      <c r="H27" s="803"/>
      <c r="I27" s="680"/>
      <c r="J27" s="680"/>
    </row>
    <row r="28" spans="1:10" ht="15.75">
      <c r="A28" s="678"/>
      <c r="B28" s="681" t="s">
        <v>145</v>
      </c>
      <c r="C28" s="804"/>
      <c r="D28" s="804"/>
      <c r="E28" s="803">
        <v>3641229985</v>
      </c>
      <c r="F28" s="803"/>
      <c r="G28" s="803">
        <v>3689541673</v>
      </c>
      <c r="H28" s="803"/>
      <c r="I28" s="680"/>
      <c r="J28" s="680"/>
    </row>
    <row r="29" spans="1:10" ht="15.75">
      <c r="A29" s="682"/>
      <c r="B29" s="683" t="s">
        <v>3</v>
      </c>
      <c r="C29" s="673"/>
      <c r="D29" s="673"/>
      <c r="E29" s="805"/>
      <c r="F29" s="805"/>
      <c r="G29" s="685"/>
      <c r="H29" s="805"/>
      <c r="I29" s="805"/>
      <c r="J29" s="686"/>
    </row>
    <row r="30" spans="1:10" ht="15.75">
      <c r="A30" s="687"/>
      <c r="B30" s="683"/>
      <c r="C30" s="673"/>
      <c r="D30" s="673"/>
      <c r="E30" s="800"/>
      <c r="F30" s="800"/>
      <c r="G30" s="800"/>
      <c r="H30" s="800"/>
      <c r="I30" s="688"/>
      <c r="J30" s="686"/>
    </row>
    <row r="31" spans="1:10" ht="15.75">
      <c r="A31" s="687"/>
      <c r="B31" s="683" t="s">
        <v>224</v>
      </c>
      <c r="C31" s="673"/>
      <c r="D31" s="673"/>
      <c r="E31" s="817">
        <v>997184406</v>
      </c>
      <c r="F31" s="817"/>
      <c r="G31" s="817">
        <v>997184406</v>
      </c>
      <c r="H31" s="817"/>
      <c r="I31" s="688"/>
      <c r="J31" s="686"/>
    </row>
    <row r="32" spans="1:10" ht="15.75">
      <c r="A32" s="687"/>
      <c r="B32" s="683" t="s">
        <v>225</v>
      </c>
      <c r="C32" s="673"/>
      <c r="D32" s="673"/>
      <c r="E32" s="817">
        <v>1071106364</v>
      </c>
      <c r="F32" s="817"/>
      <c r="G32" s="817">
        <v>1071106364</v>
      </c>
      <c r="H32" s="817"/>
      <c r="I32" s="688"/>
      <c r="J32" s="686"/>
    </row>
    <row r="33" spans="1:10" ht="15">
      <c r="A33" s="687"/>
      <c r="B33" s="689" t="s">
        <v>223</v>
      </c>
      <c r="C33" s="673"/>
      <c r="D33" s="673"/>
      <c r="E33" s="800">
        <v>444949545</v>
      </c>
      <c r="F33" s="800"/>
      <c r="G33" s="800">
        <v>444949545</v>
      </c>
      <c r="H33" s="800"/>
      <c r="I33" s="688"/>
      <c r="J33" s="690"/>
    </row>
    <row r="34" spans="1:10" ht="15">
      <c r="A34" s="687"/>
      <c r="B34" s="689" t="s">
        <v>230</v>
      </c>
      <c r="C34" s="673"/>
      <c r="D34" s="673"/>
      <c r="E34" s="800">
        <v>590008338</v>
      </c>
      <c r="F34" s="800"/>
      <c r="G34" s="800">
        <v>590008338</v>
      </c>
      <c r="H34" s="800"/>
      <c r="I34" s="688"/>
      <c r="J34" s="690"/>
    </row>
    <row r="35" spans="1:10" ht="15">
      <c r="A35" s="678"/>
      <c r="B35" s="681" t="s">
        <v>146</v>
      </c>
      <c r="C35" s="804"/>
      <c r="D35" s="804"/>
      <c r="E35" s="803">
        <v>1078346000</v>
      </c>
      <c r="F35" s="803"/>
      <c r="G35" s="803">
        <v>0</v>
      </c>
      <c r="H35" s="803"/>
      <c r="I35" s="691"/>
      <c r="J35" s="690"/>
    </row>
    <row r="36" spans="1:10" ht="15">
      <c r="A36" s="682"/>
      <c r="B36" s="683" t="s">
        <v>207</v>
      </c>
      <c r="C36" s="818"/>
      <c r="D36" s="818"/>
      <c r="E36" s="818"/>
      <c r="F36" s="818"/>
      <c r="G36" s="692"/>
      <c r="H36" s="693"/>
      <c r="I36" s="694"/>
      <c r="J36" s="690"/>
    </row>
    <row r="37" spans="1:10" ht="15">
      <c r="A37" s="682"/>
      <c r="B37" s="689" t="s">
        <v>1</v>
      </c>
      <c r="C37" s="684"/>
      <c r="D37" s="684"/>
      <c r="E37" s="800">
        <v>162721000</v>
      </c>
      <c r="F37" s="800"/>
      <c r="G37" s="800">
        <v>0</v>
      </c>
      <c r="H37" s="800"/>
      <c r="I37" s="694"/>
      <c r="J37" s="690"/>
    </row>
    <row r="38" spans="1:10" ht="15">
      <c r="A38" s="682"/>
      <c r="B38" s="689" t="s">
        <v>0</v>
      </c>
      <c r="C38" s="684"/>
      <c r="D38" s="684"/>
      <c r="E38" s="817">
        <v>915625000</v>
      </c>
      <c r="F38" s="817"/>
      <c r="G38" s="804"/>
      <c r="H38" s="804"/>
      <c r="I38" s="694"/>
      <c r="J38" s="690"/>
    </row>
    <row r="39" spans="1:10" ht="15">
      <c r="A39" s="682"/>
      <c r="B39" s="683"/>
      <c r="C39" s="684"/>
      <c r="D39" s="684"/>
      <c r="E39" s="817"/>
      <c r="F39" s="817"/>
      <c r="G39" s="804"/>
      <c r="H39" s="804"/>
      <c r="I39" s="694"/>
      <c r="J39" s="690"/>
    </row>
    <row r="40" spans="1:10" ht="15">
      <c r="A40" s="682"/>
      <c r="B40" s="683"/>
      <c r="C40" s="684"/>
      <c r="D40" s="684"/>
      <c r="E40" s="817"/>
      <c r="F40" s="817"/>
      <c r="G40" s="804"/>
      <c r="H40" s="804"/>
      <c r="I40" s="694"/>
      <c r="J40" s="690"/>
    </row>
    <row r="41" spans="1:10" ht="15">
      <c r="A41" s="606"/>
      <c r="B41" s="819" t="s">
        <v>157</v>
      </c>
      <c r="C41" s="819"/>
      <c r="D41" s="819"/>
      <c r="E41" s="819"/>
      <c r="F41" s="819"/>
      <c r="G41" s="819"/>
      <c r="H41" s="606"/>
      <c r="I41" s="670"/>
      <c r="J41" s="690"/>
    </row>
    <row r="42" spans="1:10" ht="15">
      <c r="A42" s="606"/>
      <c r="B42" s="683" t="s">
        <v>143</v>
      </c>
      <c r="C42" s="606"/>
      <c r="D42" s="606"/>
      <c r="E42" s="606"/>
      <c r="F42" s="606"/>
      <c r="G42" s="606"/>
      <c r="H42" s="606"/>
      <c r="I42" s="670"/>
      <c r="J42" s="690"/>
    </row>
  </sheetData>
  <sheetProtection/>
  <mergeCells count="47">
    <mergeCell ref="G40:H40"/>
    <mergeCell ref="G35:H35"/>
    <mergeCell ref="G37:H37"/>
    <mergeCell ref="G38:H38"/>
    <mergeCell ref="H29:I29"/>
    <mergeCell ref="G32:H32"/>
    <mergeCell ref="G34:H34"/>
    <mergeCell ref="C35:D35"/>
    <mergeCell ref="E35:F35"/>
    <mergeCell ref="C36:D36"/>
    <mergeCell ref="E36:F36"/>
    <mergeCell ref="G39:H39"/>
    <mergeCell ref="B41:G41"/>
    <mergeCell ref="E37:F37"/>
    <mergeCell ref="E38:F38"/>
    <mergeCell ref="E39:F39"/>
    <mergeCell ref="E40:F40"/>
    <mergeCell ref="H3:H4"/>
    <mergeCell ref="I3:I4"/>
    <mergeCell ref="D3:D4"/>
    <mergeCell ref="E3:E4"/>
    <mergeCell ref="E30:F30"/>
    <mergeCell ref="G33:H33"/>
    <mergeCell ref="G30:H30"/>
    <mergeCell ref="E31:F31"/>
    <mergeCell ref="G31:H31"/>
    <mergeCell ref="E32:F32"/>
    <mergeCell ref="J3:J4"/>
    <mergeCell ref="G27:H27"/>
    <mergeCell ref="E25:F25"/>
    <mergeCell ref="G25:H25"/>
    <mergeCell ref="E27:F27"/>
    <mergeCell ref="A2:I2"/>
    <mergeCell ref="B3:B4"/>
    <mergeCell ref="C3:C4"/>
    <mergeCell ref="F3:F4"/>
    <mergeCell ref="G3:G4"/>
    <mergeCell ref="E34:F34"/>
    <mergeCell ref="C26:D26"/>
    <mergeCell ref="E26:F26"/>
    <mergeCell ref="G26:H26"/>
    <mergeCell ref="G28:H28"/>
    <mergeCell ref="C27:D27"/>
    <mergeCell ref="C28:D28"/>
    <mergeCell ref="E28:F28"/>
    <mergeCell ref="E33:F33"/>
    <mergeCell ref="E29:F2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L68"/>
  <sheetViews>
    <sheetView zoomScalePageLayoutView="0" workbookViewId="0" topLeftCell="A1">
      <selection activeCell="L10" sqref="L10"/>
    </sheetView>
  </sheetViews>
  <sheetFormatPr defaultColWidth="8.796875" defaultRowHeight="15"/>
  <cols>
    <col min="1" max="1" width="24.19921875" style="0" customWidth="1"/>
    <col min="2" max="2" width="13.3984375" style="0" customWidth="1"/>
    <col min="4" max="4" width="10.3984375" style="0" customWidth="1"/>
    <col min="5" max="5" width="12" style="0" customWidth="1"/>
    <col min="6" max="7" width="0" style="0" hidden="1" customWidth="1"/>
    <col min="8" max="9" width="12.59765625" style="0" customWidth="1"/>
    <col min="11" max="11" width="12.59765625" style="0" customWidth="1"/>
  </cols>
  <sheetData>
    <row r="1" spans="1:12" ht="15">
      <c r="A1" s="695" t="s">
        <v>158</v>
      </c>
      <c r="B1" s="695"/>
      <c r="C1" s="695"/>
      <c r="D1" s="696"/>
      <c r="E1" s="695"/>
      <c r="F1" s="695"/>
      <c r="G1" s="695"/>
      <c r="H1" s="695"/>
      <c r="I1" s="695"/>
      <c r="J1" s="695"/>
      <c r="K1" s="697"/>
      <c r="L1" s="698"/>
    </row>
    <row r="2" spans="1:12" ht="15">
      <c r="A2" s="699" t="s">
        <v>159</v>
      </c>
      <c r="B2" s="699"/>
      <c r="C2" s="699"/>
      <c r="D2" s="700"/>
      <c r="E2" s="699"/>
      <c r="F2" s="699"/>
      <c r="G2" s="699"/>
      <c r="H2" s="699"/>
      <c r="I2" s="699"/>
      <c r="J2" s="699"/>
      <c r="K2" s="701"/>
      <c r="L2" s="698"/>
    </row>
    <row r="3" spans="1:12" ht="15.75" thickBot="1">
      <c r="A3" s="695"/>
      <c r="B3" s="695"/>
      <c r="C3" s="695"/>
      <c r="D3" s="696"/>
      <c r="E3" s="695"/>
      <c r="F3" s="695"/>
      <c r="G3" s="695"/>
      <c r="H3" s="695"/>
      <c r="I3" s="695"/>
      <c r="J3" s="695"/>
      <c r="K3" s="697"/>
      <c r="L3" s="698"/>
    </row>
    <row r="4" spans="1:12" ht="15.75" thickTop="1">
      <c r="A4" s="828"/>
      <c r="B4" s="826" t="s">
        <v>165</v>
      </c>
      <c r="C4" s="826" t="s">
        <v>166</v>
      </c>
      <c r="D4" s="826" t="s">
        <v>214</v>
      </c>
      <c r="E4" s="826" t="s">
        <v>167</v>
      </c>
      <c r="F4" s="826" t="s">
        <v>168</v>
      </c>
      <c r="G4" s="836" t="s">
        <v>169</v>
      </c>
      <c r="H4" s="826" t="s">
        <v>222</v>
      </c>
      <c r="I4" s="826" t="s">
        <v>656</v>
      </c>
      <c r="J4" s="826" t="s">
        <v>83</v>
      </c>
      <c r="K4" s="833" t="s">
        <v>520</v>
      </c>
      <c r="L4" s="702"/>
    </row>
    <row r="5" spans="1:12" ht="15">
      <c r="A5" s="829"/>
      <c r="B5" s="827"/>
      <c r="C5" s="827"/>
      <c r="D5" s="830"/>
      <c r="E5" s="827"/>
      <c r="F5" s="827"/>
      <c r="G5" s="837"/>
      <c r="H5" s="827"/>
      <c r="I5" s="827"/>
      <c r="J5" s="827"/>
      <c r="K5" s="834"/>
      <c r="L5" s="702"/>
    </row>
    <row r="6" spans="1:12" ht="15">
      <c r="A6" s="703" t="s">
        <v>160</v>
      </c>
      <c r="B6" s="704">
        <v>91000000000</v>
      </c>
      <c r="C6" s="704">
        <v>0</v>
      </c>
      <c r="D6" s="705"/>
      <c r="E6" s="704">
        <v>110498848429</v>
      </c>
      <c r="F6" s="704">
        <v>0</v>
      </c>
      <c r="G6" s="704">
        <v>0</v>
      </c>
      <c r="H6" s="704">
        <v>5279878485</v>
      </c>
      <c r="I6" s="704">
        <v>18221820256</v>
      </c>
      <c r="J6" s="704">
        <v>0</v>
      </c>
      <c r="K6" s="706">
        <v>225000547170</v>
      </c>
      <c r="L6" s="702"/>
    </row>
    <row r="7" spans="1:12" ht="15">
      <c r="A7" s="707" t="s">
        <v>161</v>
      </c>
      <c r="B7" s="708">
        <v>45497380000</v>
      </c>
      <c r="C7" s="708"/>
      <c r="D7" s="709"/>
      <c r="E7" s="708"/>
      <c r="F7" s="708"/>
      <c r="G7" s="708"/>
      <c r="H7" s="708"/>
      <c r="I7" s="709"/>
      <c r="J7" s="709"/>
      <c r="K7" s="710">
        <v>45497380000</v>
      </c>
      <c r="L7" s="711"/>
    </row>
    <row r="8" spans="1:12" ht="15">
      <c r="A8" s="707" t="s">
        <v>162</v>
      </c>
      <c r="B8" s="708"/>
      <c r="C8" s="708"/>
      <c r="D8" s="709"/>
      <c r="E8" s="709">
        <v>941245094</v>
      </c>
      <c r="F8" s="708"/>
      <c r="G8" s="708"/>
      <c r="H8" s="709">
        <v>941245094</v>
      </c>
      <c r="I8" s="709"/>
      <c r="J8" s="709"/>
      <c r="K8" s="712">
        <v>1882490188</v>
      </c>
      <c r="L8" s="711"/>
    </row>
    <row r="9" spans="1:12" ht="15">
      <c r="A9" s="707" t="s">
        <v>119</v>
      </c>
      <c r="B9" s="709"/>
      <c r="C9" s="709"/>
      <c r="D9" s="709"/>
      <c r="E9" s="709">
        <v>7480412563</v>
      </c>
      <c r="F9" s="709"/>
      <c r="G9" s="709"/>
      <c r="H9" s="709"/>
      <c r="I9" s="709"/>
      <c r="J9" s="709"/>
      <c r="K9" s="712">
        <v>7480412563</v>
      </c>
      <c r="L9" s="713"/>
    </row>
    <row r="10" spans="1:12" ht="15">
      <c r="A10" s="707" t="s">
        <v>163</v>
      </c>
      <c r="B10" s="709"/>
      <c r="C10" s="709"/>
      <c r="D10" s="709"/>
      <c r="E10" s="709">
        <v>45497380000</v>
      </c>
      <c r="F10" s="709"/>
      <c r="G10" s="709"/>
      <c r="H10" s="709"/>
      <c r="I10" s="709"/>
      <c r="J10" s="709"/>
      <c r="K10" s="710">
        <v>45497380000</v>
      </c>
      <c r="L10" s="713"/>
    </row>
    <row r="11" spans="1:12" ht="15">
      <c r="A11" s="707" t="s">
        <v>164</v>
      </c>
      <c r="B11" s="709"/>
      <c r="C11" s="714"/>
      <c r="D11" s="709"/>
      <c r="E11" s="709"/>
      <c r="F11" s="709"/>
      <c r="G11" s="709"/>
      <c r="H11" s="709"/>
      <c r="I11" s="709"/>
      <c r="J11" s="709"/>
      <c r="K11" s="710">
        <v>0</v>
      </c>
      <c r="L11" s="713"/>
    </row>
    <row r="12" spans="1:12" ht="15">
      <c r="A12" s="707" t="s">
        <v>109</v>
      </c>
      <c r="B12" s="709"/>
      <c r="C12" s="714">
        <v>46818182</v>
      </c>
      <c r="D12" s="709"/>
      <c r="E12" s="709"/>
      <c r="F12" s="709"/>
      <c r="G12" s="709"/>
      <c r="H12" s="709"/>
      <c r="I12" s="709">
        <v>7480412563</v>
      </c>
      <c r="J12" s="709"/>
      <c r="K12" s="712">
        <v>7527230745</v>
      </c>
      <c r="L12" s="713"/>
    </row>
    <row r="13" spans="1:12" ht="15">
      <c r="A13" s="703" t="s">
        <v>180</v>
      </c>
      <c r="B13" s="715">
        <v>136497380000</v>
      </c>
      <c r="C13" s="715">
        <v>-46818182</v>
      </c>
      <c r="D13" s="715"/>
      <c r="E13" s="715">
        <v>73423126086</v>
      </c>
      <c r="F13" s="715">
        <v>0</v>
      </c>
      <c r="G13" s="715">
        <v>0</v>
      </c>
      <c r="H13" s="715">
        <v>6221123579</v>
      </c>
      <c r="I13" s="715">
        <v>10741407693</v>
      </c>
      <c r="J13" s="704">
        <v>0</v>
      </c>
      <c r="K13" s="716">
        <v>226836219176</v>
      </c>
      <c r="L13" s="702"/>
    </row>
    <row r="14" spans="1:12" ht="15">
      <c r="A14" s="707" t="s">
        <v>170</v>
      </c>
      <c r="B14" s="708"/>
      <c r="C14" s="708"/>
      <c r="D14" s="709"/>
      <c r="E14" s="708"/>
      <c r="F14" s="708"/>
      <c r="G14" s="708"/>
      <c r="H14" s="708"/>
      <c r="I14" s="709"/>
      <c r="J14" s="709"/>
      <c r="K14" s="710">
        <v>0</v>
      </c>
      <c r="L14" s="717"/>
    </row>
    <row r="15" spans="1:12" ht="15">
      <c r="A15" s="707" t="s">
        <v>171</v>
      </c>
      <c r="B15" s="708"/>
      <c r="C15" s="708"/>
      <c r="D15" s="709">
        <v>6159618420</v>
      </c>
      <c r="E15" s="709"/>
      <c r="F15" s="709"/>
      <c r="G15" s="709"/>
      <c r="H15" s="709"/>
      <c r="I15" s="709"/>
      <c r="J15" s="709"/>
      <c r="K15" s="710">
        <v>6159618420</v>
      </c>
      <c r="L15" s="718"/>
    </row>
    <row r="16" spans="1:12" ht="15">
      <c r="A16" s="719" t="s">
        <v>119</v>
      </c>
      <c r="B16" s="709"/>
      <c r="C16" s="714"/>
      <c r="D16" s="709"/>
      <c r="E16" s="709"/>
      <c r="F16" s="709"/>
      <c r="G16" s="709"/>
      <c r="H16" s="709"/>
      <c r="I16" s="709"/>
      <c r="J16" s="709"/>
      <c r="K16" s="710">
        <v>0</v>
      </c>
      <c r="L16" s="702"/>
    </row>
    <row r="17" spans="1:12" ht="15">
      <c r="A17" s="719" t="s">
        <v>172</v>
      </c>
      <c r="B17" s="709"/>
      <c r="C17" s="709"/>
      <c r="D17" s="709"/>
      <c r="E17" s="709"/>
      <c r="F17" s="709"/>
      <c r="G17" s="709"/>
      <c r="H17" s="709"/>
      <c r="I17" s="709"/>
      <c r="J17" s="709"/>
      <c r="K17" s="710">
        <v>0</v>
      </c>
      <c r="L17" s="702"/>
    </row>
    <row r="18" spans="1:12" ht="15">
      <c r="A18" s="719" t="s">
        <v>173</v>
      </c>
      <c r="B18" s="709"/>
      <c r="C18" s="709"/>
      <c r="D18" s="709"/>
      <c r="E18" s="709"/>
      <c r="F18" s="709"/>
      <c r="G18" s="709"/>
      <c r="H18" s="709"/>
      <c r="I18" s="709"/>
      <c r="J18" s="709"/>
      <c r="K18" s="710">
        <v>0</v>
      </c>
      <c r="L18" s="702"/>
    </row>
    <row r="19" spans="1:12" ht="15">
      <c r="A19" s="719" t="s">
        <v>109</v>
      </c>
      <c r="B19" s="709"/>
      <c r="C19" s="714"/>
      <c r="D19" s="709"/>
      <c r="E19" s="709"/>
      <c r="F19" s="709"/>
      <c r="G19" s="709"/>
      <c r="H19" s="709"/>
      <c r="I19" s="709"/>
      <c r="J19" s="709"/>
      <c r="K19" s="710">
        <v>0</v>
      </c>
      <c r="L19" s="702"/>
    </row>
    <row r="20" spans="1:12" ht="15">
      <c r="A20" s="703" t="s">
        <v>174</v>
      </c>
      <c r="B20" s="715">
        <v>136497380000</v>
      </c>
      <c r="C20" s="715">
        <v>-46818182</v>
      </c>
      <c r="D20" s="720">
        <v>6159618420</v>
      </c>
      <c r="E20" s="715">
        <v>73423126086</v>
      </c>
      <c r="F20" s="715">
        <v>0</v>
      </c>
      <c r="G20" s="715">
        <v>0</v>
      </c>
      <c r="H20" s="715">
        <v>6221123579</v>
      </c>
      <c r="I20" s="715">
        <v>10741407693</v>
      </c>
      <c r="J20" s="715">
        <v>0</v>
      </c>
      <c r="K20" s="716">
        <v>232995837596</v>
      </c>
      <c r="L20" s="721"/>
    </row>
    <row r="21" spans="1:12" ht="15.75" thickBot="1">
      <c r="A21" s="722"/>
      <c r="B21" s="723"/>
      <c r="C21" s="723"/>
      <c r="D21" s="724"/>
      <c r="E21" s="723"/>
      <c r="F21" s="723"/>
      <c r="G21" s="723"/>
      <c r="H21" s="723"/>
      <c r="I21" s="725"/>
      <c r="J21" s="725"/>
      <c r="K21" s="726"/>
      <c r="L21" s="702"/>
    </row>
    <row r="22" spans="1:12" ht="15.75" thickTop="1">
      <c r="A22" s="697"/>
      <c r="B22" s="697"/>
      <c r="C22" s="697"/>
      <c r="D22" s="727"/>
      <c r="E22" s="697"/>
      <c r="F22" s="697"/>
      <c r="G22" s="697"/>
      <c r="H22" s="697"/>
      <c r="I22" s="727"/>
      <c r="J22" s="727"/>
      <c r="K22" s="697"/>
      <c r="L22" s="698"/>
    </row>
    <row r="23" spans="1:12" ht="15">
      <c r="A23" s="699" t="s">
        <v>175</v>
      </c>
      <c r="B23" s="699"/>
      <c r="C23" s="699"/>
      <c r="D23" s="700"/>
      <c r="E23" s="822" t="s">
        <v>56</v>
      </c>
      <c r="F23" s="822"/>
      <c r="G23" s="822" t="s">
        <v>55</v>
      </c>
      <c r="H23" s="822"/>
      <c r="I23" s="699"/>
      <c r="J23" s="699"/>
      <c r="K23" s="701"/>
      <c r="L23" s="698"/>
    </row>
    <row r="24" spans="1:12" ht="15">
      <c r="A24" s="728" t="s">
        <v>176</v>
      </c>
      <c r="B24" s="729"/>
      <c r="C24" s="697"/>
      <c r="D24" s="727"/>
      <c r="E24" s="824">
        <v>69613663800</v>
      </c>
      <c r="F24" s="824"/>
      <c r="G24" s="824">
        <v>69613663800</v>
      </c>
      <c r="H24" s="824"/>
      <c r="I24" s="727"/>
      <c r="J24" s="727"/>
      <c r="K24" s="697"/>
      <c r="L24" s="698"/>
    </row>
    <row r="25" spans="1:12" ht="15">
      <c r="A25" s="842" t="s">
        <v>177</v>
      </c>
      <c r="B25" s="842"/>
      <c r="C25" s="697"/>
      <c r="D25" s="727"/>
      <c r="E25" s="824">
        <v>66883716200</v>
      </c>
      <c r="F25" s="824"/>
      <c r="G25" s="824">
        <v>66883716200</v>
      </c>
      <c r="H25" s="824"/>
      <c r="I25" s="835"/>
      <c r="J25" s="835"/>
      <c r="K25" s="835"/>
      <c r="L25" s="698"/>
    </row>
    <row r="26" spans="1:12" ht="15">
      <c r="A26" s="728" t="s">
        <v>178</v>
      </c>
      <c r="B26" s="729"/>
      <c r="C26" s="697"/>
      <c r="D26" s="727"/>
      <c r="E26" s="823"/>
      <c r="F26" s="823"/>
      <c r="G26" s="824"/>
      <c r="H26" s="824"/>
      <c r="I26" s="831"/>
      <c r="J26" s="831"/>
      <c r="K26" s="831"/>
      <c r="L26" s="698"/>
    </row>
    <row r="27" spans="1:12" ht="15">
      <c r="A27" s="728" t="s">
        <v>179</v>
      </c>
      <c r="B27" s="729"/>
      <c r="C27" s="697"/>
      <c r="D27" s="727"/>
      <c r="E27" s="823"/>
      <c r="F27" s="823"/>
      <c r="G27" s="823"/>
      <c r="H27" s="823"/>
      <c r="I27" s="832"/>
      <c r="J27" s="832"/>
      <c r="K27" s="832"/>
      <c r="L27" s="698"/>
    </row>
    <row r="28" spans="1:12" ht="15">
      <c r="A28" s="730" t="s">
        <v>633</v>
      </c>
      <c r="B28" s="697"/>
      <c r="C28" s="697"/>
      <c r="D28" s="727"/>
      <c r="E28" s="825">
        <v>136497380000</v>
      </c>
      <c r="F28" s="825"/>
      <c r="G28" s="825">
        <v>136497380000</v>
      </c>
      <c r="H28" s="825"/>
      <c r="I28" s="821"/>
      <c r="J28" s="821"/>
      <c r="K28" s="732"/>
      <c r="L28" s="698"/>
    </row>
    <row r="29" spans="1:12" ht="15">
      <c r="A29" s="730"/>
      <c r="B29" s="697"/>
      <c r="C29" s="697"/>
      <c r="D29" s="727"/>
      <c r="E29" s="731"/>
      <c r="F29" s="731"/>
      <c r="G29" s="731"/>
      <c r="H29" s="731"/>
      <c r="I29" s="821"/>
      <c r="J29" s="821"/>
      <c r="K29" s="732"/>
      <c r="L29" s="698"/>
    </row>
    <row r="30" spans="1:12" ht="15">
      <c r="A30" s="730"/>
      <c r="B30" s="697"/>
      <c r="C30" s="697"/>
      <c r="D30" s="727"/>
      <c r="E30" s="731"/>
      <c r="F30" s="731"/>
      <c r="G30" s="731"/>
      <c r="H30" s="731"/>
      <c r="I30" s="732"/>
      <c r="J30" s="732"/>
      <c r="K30" s="732"/>
      <c r="L30" s="698"/>
    </row>
    <row r="31" spans="1:12" ht="15">
      <c r="A31" s="730"/>
      <c r="B31" s="697"/>
      <c r="C31" s="697"/>
      <c r="D31" s="727"/>
      <c r="E31" s="731"/>
      <c r="F31" s="731"/>
      <c r="G31" s="731"/>
      <c r="H31" s="731"/>
      <c r="I31" s="732"/>
      <c r="J31" s="732"/>
      <c r="K31" s="732"/>
      <c r="L31" s="698"/>
    </row>
    <row r="32" spans="1:12" ht="15">
      <c r="A32" s="730"/>
      <c r="B32" s="697"/>
      <c r="C32" s="697"/>
      <c r="D32" s="727"/>
      <c r="E32" s="731"/>
      <c r="F32" s="731"/>
      <c r="G32" s="731"/>
      <c r="H32" s="731"/>
      <c r="I32" s="732"/>
      <c r="J32" s="732"/>
      <c r="K32" s="732"/>
      <c r="L32" s="698"/>
    </row>
    <row r="33" spans="1:12" ht="15">
      <c r="A33" s="730"/>
      <c r="B33" s="697"/>
      <c r="C33" s="697"/>
      <c r="D33" s="727"/>
      <c r="E33" s="731"/>
      <c r="F33" s="731"/>
      <c r="G33" s="731"/>
      <c r="H33" s="731"/>
      <c r="I33" s="732"/>
      <c r="J33" s="732"/>
      <c r="K33" s="732"/>
      <c r="L33" s="698"/>
    </row>
    <row r="34" spans="1:12" ht="15">
      <c r="A34" s="843" t="s">
        <v>181</v>
      </c>
      <c r="B34" s="844"/>
      <c r="C34" s="844"/>
      <c r="D34" s="845"/>
      <c r="E34" s="838" t="s">
        <v>646</v>
      </c>
      <c r="F34" s="839"/>
      <c r="G34" s="838" t="s">
        <v>647</v>
      </c>
      <c r="H34" s="839"/>
      <c r="I34" s="820"/>
      <c r="J34" s="820"/>
      <c r="K34" s="820"/>
      <c r="L34" s="698"/>
    </row>
    <row r="35" spans="1:12" ht="15">
      <c r="A35" s="846"/>
      <c r="B35" s="847"/>
      <c r="C35" s="847"/>
      <c r="D35" s="848"/>
      <c r="E35" s="840"/>
      <c r="F35" s="841"/>
      <c r="G35" s="840"/>
      <c r="H35" s="841"/>
      <c r="I35" s="727"/>
      <c r="J35" s="727"/>
      <c r="K35" s="697"/>
      <c r="L35" s="698"/>
    </row>
    <row r="36" spans="1:12" ht="15">
      <c r="A36" s="864" t="s">
        <v>182</v>
      </c>
      <c r="B36" s="865"/>
      <c r="C36" s="866"/>
      <c r="D36" s="733"/>
      <c r="E36" s="849">
        <v>136497380000</v>
      </c>
      <c r="F36" s="849"/>
      <c r="G36" s="849">
        <v>136497380000</v>
      </c>
      <c r="H36" s="849"/>
      <c r="I36" s="727"/>
      <c r="J36" s="727"/>
      <c r="K36" s="697"/>
      <c r="L36" s="698"/>
    </row>
    <row r="37" spans="1:12" ht="15">
      <c r="A37" s="867" t="s">
        <v>183</v>
      </c>
      <c r="B37" s="868"/>
      <c r="C37" s="869"/>
      <c r="D37" s="734"/>
      <c r="E37" s="850"/>
      <c r="F37" s="850"/>
      <c r="G37" s="850"/>
      <c r="H37" s="850"/>
      <c r="I37" s="727"/>
      <c r="J37" s="727"/>
      <c r="K37" s="697"/>
      <c r="L37" s="698"/>
    </row>
    <row r="38" spans="1:12" ht="15">
      <c r="A38" s="867" t="s">
        <v>184</v>
      </c>
      <c r="B38" s="868"/>
      <c r="C38" s="869"/>
      <c r="D38" s="734"/>
      <c r="E38" s="850"/>
      <c r="F38" s="850"/>
      <c r="G38" s="850"/>
      <c r="H38" s="850"/>
      <c r="I38" s="727"/>
      <c r="J38" s="727"/>
      <c r="K38" s="697"/>
      <c r="L38" s="698"/>
    </row>
    <row r="39" spans="1:12" ht="15">
      <c r="A39" s="867" t="s">
        <v>185</v>
      </c>
      <c r="B39" s="868"/>
      <c r="C39" s="869"/>
      <c r="D39" s="734"/>
      <c r="E39" s="850"/>
      <c r="F39" s="850"/>
      <c r="G39" s="850"/>
      <c r="H39" s="850"/>
      <c r="I39" s="727"/>
      <c r="J39" s="727"/>
      <c r="K39" s="697"/>
      <c r="L39" s="698"/>
    </row>
    <row r="40" spans="1:12" ht="15">
      <c r="A40" s="867" t="s">
        <v>186</v>
      </c>
      <c r="B40" s="868"/>
      <c r="C40" s="869"/>
      <c r="D40" s="734"/>
      <c r="E40" s="850"/>
      <c r="F40" s="850"/>
      <c r="G40" s="850"/>
      <c r="H40" s="850"/>
      <c r="I40" s="727"/>
      <c r="J40" s="727"/>
      <c r="K40" s="697"/>
      <c r="L40" s="698"/>
    </row>
    <row r="41" spans="1:12" ht="15">
      <c r="A41" s="867" t="s">
        <v>187</v>
      </c>
      <c r="B41" s="868"/>
      <c r="C41" s="869"/>
      <c r="D41" s="735"/>
      <c r="E41" s="850">
        <v>13649738000</v>
      </c>
      <c r="F41" s="850"/>
      <c r="G41" s="850">
        <v>13649738000</v>
      </c>
      <c r="H41" s="850"/>
      <c r="I41" s="727"/>
      <c r="J41" s="727"/>
      <c r="K41" s="697"/>
      <c r="L41" s="698"/>
    </row>
    <row r="42" spans="1:12" ht="15">
      <c r="A42" s="870" t="s">
        <v>188</v>
      </c>
      <c r="B42" s="871"/>
      <c r="C42" s="872"/>
      <c r="D42" s="736"/>
      <c r="E42" s="851"/>
      <c r="F42" s="851"/>
      <c r="G42" s="851"/>
      <c r="H42" s="851"/>
      <c r="I42" s="727"/>
      <c r="J42" s="727"/>
      <c r="K42" s="697"/>
      <c r="L42" s="698"/>
    </row>
    <row r="43" spans="1:12" ht="15">
      <c r="A43" s="737" t="s">
        <v>189</v>
      </c>
      <c r="B43" s="738"/>
      <c r="C43" s="738"/>
      <c r="D43" s="739"/>
      <c r="E43" s="851"/>
      <c r="F43" s="851"/>
      <c r="G43" s="851"/>
      <c r="H43" s="851"/>
      <c r="I43" s="727"/>
      <c r="J43" s="727"/>
      <c r="K43" s="697"/>
      <c r="L43" s="698"/>
    </row>
    <row r="44" spans="1:12" ht="15">
      <c r="A44" s="867" t="s">
        <v>190</v>
      </c>
      <c r="B44" s="868"/>
      <c r="C44" s="869"/>
      <c r="D44" s="734"/>
      <c r="E44" s="850"/>
      <c r="F44" s="850"/>
      <c r="G44" s="850">
        <v>13649738000</v>
      </c>
      <c r="H44" s="850"/>
      <c r="I44" s="727"/>
      <c r="J44" s="727"/>
      <c r="K44" s="697"/>
      <c r="L44" s="698"/>
    </row>
    <row r="45" spans="1:12" ht="15">
      <c r="A45" s="867" t="s">
        <v>191</v>
      </c>
      <c r="B45" s="868"/>
      <c r="C45" s="869"/>
      <c r="D45" s="734"/>
      <c r="E45" s="853"/>
      <c r="F45" s="853"/>
      <c r="G45" s="851"/>
      <c r="H45" s="851"/>
      <c r="I45" s="727"/>
      <c r="J45" s="727"/>
      <c r="K45" s="697"/>
      <c r="L45" s="698"/>
    </row>
    <row r="46" spans="1:12" ht="15">
      <c r="A46" s="737" t="s">
        <v>192</v>
      </c>
      <c r="B46" s="738"/>
      <c r="C46" s="740"/>
      <c r="D46" s="739"/>
      <c r="E46" s="853"/>
      <c r="F46" s="853"/>
      <c r="G46" s="851"/>
      <c r="H46" s="851"/>
      <c r="I46" s="727"/>
      <c r="J46" s="727"/>
      <c r="K46" s="697"/>
      <c r="L46" s="698"/>
    </row>
    <row r="47" spans="1:12" ht="15">
      <c r="A47" s="870" t="s">
        <v>193</v>
      </c>
      <c r="B47" s="871"/>
      <c r="C47" s="872"/>
      <c r="D47" s="736"/>
      <c r="E47" s="852" t="s">
        <v>56</v>
      </c>
      <c r="F47" s="852"/>
      <c r="G47" s="852" t="s">
        <v>55</v>
      </c>
      <c r="H47" s="852"/>
      <c r="I47" s="727"/>
      <c r="J47" s="727"/>
      <c r="K47" s="697"/>
      <c r="L47" s="698"/>
    </row>
    <row r="48" spans="1:12" ht="15">
      <c r="A48" s="870" t="s">
        <v>194</v>
      </c>
      <c r="B48" s="871"/>
      <c r="C48" s="872"/>
      <c r="D48" s="736"/>
      <c r="E48" s="850">
        <v>13649738</v>
      </c>
      <c r="F48" s="850"/>
      <c r="G48" s="850">
        <v>13649738</v>
      </c>
      <c r="H48" s="850"/>
      <c r="I48" s="727"/>
      <c r="J48" s="727"/>
      <c r="K48" s="697"/>
      <c r="L48" s="698"/>
    </row>
    <row r="49" spans="1:12" ht="15">
      <c r="A49" s="870" t="s">
        <v>195</v>
      </c>
      <c r="B49" s="871"/>
      <c r="C49" s="872"/>
      <c r="D49" s="736"/>
      <c r="E49" s="850">
        <v>13649738</v>
      </c>
      <c r="F49" s="850"/>
      <c r="G49" s="850">
        <v>13649738</v>
      </c>
      <c r="H49" s="850"/>
      <c r="I49" s="727"/>
      <c r="J49" s="727"/>
      <c r="K49" s="697"/>
      <c r="L49" s="698"/>
    </row>
    <row r="50" spans="1:12" ht="15">
      <c r="A50" s="867" t="s">
        <v>196</v>
      </c>
      <c r="B50" s="868"/>
      <c r="C50" s="869"/>
      <c r="D50" s="734"/>
      <c r="E50" s="854">
        <v>6961366.38</v>
      </c>
      <c r="F50" s="854"/>
      <c r="G50" s="854">
        <v>6961366</v>
      </c>
      <c r="H50" s="854"/>
      <c r="I50" s="741"/>
      <c r="J50" s="741"/>
      <c r="K50" s="742"/>
      <c r="L50" s="742"/>
    </row>
    <row r="51" spans="1:12" ht="15">
      <c r="A51" s="867" t="s">
        <v>196</v>
      </c>
      <c r="B51" s="868"/>
      <c r="C51" s="869"/>
      <c r="D51" s="734"/>
      <c r="E51" s="854">
        <v>6688371.62</v>
      </c>
      <c r="F51" s="854"/>
      <c r="G51" s="854">
        <v>6688372</v>
      </c>
      <c r="H51" s="854"/>
      <c r="I51" s="741"/>
      <c r="J51" s="741"/>
      <c r="K51" s="742"/>
      <c r="L51" s="742"/>
    </row>
    <row r="52" spans="1:12" ht="15">
      <c r="A52" s="870" t="s">
        <v>197</v>
      </c>
      <c r="B52" s="871"/>
      <c r="C52" s="872"/>
      <c r="D52" s="743"/>
      <c r="E52" s="855"/>
      <c r="F52" s="856"/>
      <c r="G52" s="857"/>
      <c r="H52" s="858"/>
      <c r="I52" s="727"/>
      <c r="J52" s="727"/>
      <c r="K52" s="697"/>
      <c r="L52" s="698"/>
    </row>
    <row r="53" spans="1:12" ht="15">
      <c r="A53" s="867" t="s">
        <v>196</v>
      </c>
      <c r="B53" s="868"/>
      <c r="C53" s="869"/>
      <c r="D53" s="734"/>
      <c r="E53" s="859"/>
      <c r="F53" s="859"/>
      <c r="G53" s="859"/>
      <c r="H53" s="859"/>
      <c r="I53" s="741"/>
      <c r="J53" s="741"/>
      <c r="K53" s="742"/>
      <c r="L53" s="742"/>
    </row>
    <row r="54" spans="1:12" ht="15">
      <c r="A54" s="867" t="s">
        <v>196</v>
      </c>
      <c r="B54" s="868"/>
      <c r="C54" s="869"/>
      <c r="D54" s="734"/>
      <c r="E54" s="859"/>
      <c r="F54" s="859"/>
      <c r="G54" s="859"/>
      <c r="H54" s="859"/>
      <c r="I54" s="741"/>
      <c r="J54" s="741"/>
      <c r="K54" s="742"/>
      <c r="L54" s="742"/>
    </row>
    <row r="55" spans="1:12" ht="15">
      <c r="A55" s="870" t="s">
        <v>198</v>
      </c>
      <c r="B55" s="871"/>
      <c r="C55" s="872"/>
      <c r="D55" s="736"/>
      <c r="E55" s="850">
        <v>13649738</v>
      </c>
      <c r="F55" s="850"/>
      <c r="G55" s="850">
        <v>13649738</v>
      </c>
      <c r="H55" s="850"/>
      <c r="I55" s="727"/>
      <c r="J55" s="727"/>
      <c r="K55" s="697"/>
      <c r="L55" s="698"/>
    </row>
    <row r="56" spans="1:12" ht="15">
      <c r="A56" s="867" t="s">
        <v>196</v>
      </c>
      <c r="B56" s="868"/>
      <c r="C56" s="869"/>
      <c r="D56" s="734"/>
      <c r="E56" s="854">
        <v>6961366.38</v>
      </c>
      <c r="F56" s="854"/>
      <c r="G56" s="854">
        <v>6961366</v>
      </c>
      <c r="H56" s="854"/>
      <c r="I56" s="741"/>
      <c r="J56" s="741"/>
      <c r="K56" s="742"/>
      <c r="L56" s="742"/>
    </row>
    <row r="57" spans="1:12" ht="15">
      <c r="A57" s="867" t="s">
        <v>196</v>
      </c>
      <c r="B57" s="868"/>
      <c r="C57" s="869"/>
      <c r="D57" s="734"/>
      <c r="E57" s="854">
        <v>6688371.62</v>
      </c>
      <c r="F57" s="854"/>
      <c r="G57" s="854">
        <v>6688372</v>
      </c>
      <c r="H57" s="854"/>
      <c r="I57" s="741"/>
      <c r="J57" s="741"/>
      <c r="K57" s="742"/>
      <c r="L57" s="742"/>
    </row>
    <row r="58" spans="1:12" ht="15">
      <c r="A58" s="870" t="s">
        <v>199</v>
      </c>
      <c r="B58" s="871"/>
      <c r="C58" s="872"/>
      <c r="D58" s="736"/>
      <c r="E58" s="850">
        <v>10000</v>
      </c>
      <c r="F58" s="850"/>
      <c r="G58" s="850">
        <v>10000</v>
      </c>
      <c r="H58" s="850"/>
      <c r="I58" s="727"/>
      <c r="J58" s="727"/>
      <c r="K58" s="697"/>
      <c r="L58" s="698"/>
    </row>
    <row r="59" spans="1:12" ht="15">
      <c r="A59" s="870" t="s">
        <v>200</v>
      </c>
      <c r="B59" s="871"/>
      <c r="C59" s="872"/>
      <c r="D59" s="736"/>
      <c r="E59" s="862"/>
      <c r="F59" s="862"/>
      <c r="G59" s="863"/>
      <c r="H59" s="863"/>
      <c r="I59" s="727"/>
      <c r="J59" s="727"/>
      <c r="K59" s="697"/>
      <c r="L59" s="698"/>
    </row>
    <row r="60" spans="1:12" ht="15">
      <c r="A60" s="870" t="s">
        <v>287</v>
      </c>
      <c r="B60" s="871"/>
      <c r="C60" s="872"/>
      <c r="D60" s="736"/>
      <c r="E60" s="850">
        <v>10741407693</v>
      </c>
      <c r="F60" s="850"/>
      <c r="G60" s="850">
        <v>10741407693</v>
      </c>
      <c r="H60" s="850"/>
      <c r="I60" s="727"/>
      <c r="J60" s="727"/>
      <c r="K60" s="697"/>
      <c r="L60" s="698"/>
    </row>
    <row r="61" spans="1:12" ht="15">
      <c r="A61" s="870" t="s">
        <v>288</v>
      </c>
      <c r="B61" s="871"/>
      <c r="C61" s="872"/>
      <c r="D61" s="736"/>
      <c r="E61" s="850">
        <v>6221123579</v>
      </c>
      <c r="F61" s="850"/>
      <c r="G61" s="860">
        <v>6221123579</v>
      </c>
      <c r="H61" s="861"/>
      <c r="I61" s="727"/>
      <c r="J61" s="727"/>
      <c r="K61" s="697"/>
      <c r="L61" s="698"/>
    </row>
    <row r="62" spans="1:12" ht="15">
      <c r="A62" s="870" t="s">
        <v>201</v>
      </c>
      <c r="B62" s="871"/>
      <c r="C62" s="872"/>
      <c r="D62" s="743"/>
      <c r="E62" s="860"/>
      <c r="F62" s="861"/>
      <c r="G62" s="860"/>
      <c r="H62" s="861"/>
      <c r="I62" s="727"/>
      <c r="J62" s="727"/>
      <c r="K62" s="823"/>
      <c r="L62" s="823"/>
    </row>
    <row r="63" spans="1:12" ht="15">
      <c r="A63" s="744" t="s">
        <v>202</v>
      </c>
      <c r="B63" s="745"/>
      <c r="C63" s="745"/>
      <c r="D63" s="746"/>
      <c r="E63" s="860"/>
      <c r="F63" s="861"/>
      <c r="G63" s="873"/>
      <c r="H63" s="873"/>
      <c r="I63" s="727"/>
      <c r="J63" s="727"/>
      <c r="K63" s="823"/>
      <c r="L63" s="823"/>
    </row>
    <row r="64" spans="1:12" ht="15">
      <c r="A64" s="877" t="s">
        <v>203</v>
      </c>
      <c r="B64" s="878"/>
      <c r="C64" s="878"/>
      <c r="D64" s="747"/>
      <c r="E64" s="860"/>
      <c r="F64" s="861"/>
      <c r="G64" s="873"/>
      <c r="H64" s="873"/>
      <c r="I64" s="748"/>
      <c r="J64" s="748"/>
      <c r="K64" s="748"/>
      <c r="L64" s="748"/>
    </row>
    <row r="65" spans="1:12" ht="15">
      <c r="A65" s="879"/>
      <c r="B65" s="880"/>
      <c r="C65" s="880"/>
      <c r="D65" s="749"/>
      <c r="E65" s="860"/>
      <c r="F65" s="861"/>
      <c r="G65" s="873"/>
      <c r="H65" s="873"/>
      <c r="I65" s="748"/>
      <c r="J65" s="748"/>
      <c r="K65" s="748"/>
      <c r="L65" s="748"/>
    </row>
    <row r="66" spans="1:12" ht="15">
      <c r="A66" s="870" t="s">
        <v>204</v>
      </c>
      <c r="B66" s="871"/>
      <c r="C66" s="872"/>
      <c r="D66" s="743"/>
      <c r="E66" s="860"/>
      <c r="F66" s="861"/>
      <c r="G66" s="873"/>
      <c r="H66" s="873"/>
      <c r="I66" s="748"/>
      <c r="J66" s="748"/>
      <c r="K66" s="748"/>
      <c r="L66" s="748"/>
    </row>
    <row r="67" spans="1:12" ht="15">
      <c r="A67" s="870" t="s">
        <v>204</v>
      </c>
      <c r="B67" s="871"/>
      <c r="C67" s="872"/>
      <c r="D67" s="743"/>
      <c r="E67" s="860"/>
      <c r="F67" s="861"/>
      <c r="G67" s="873"/>
      <c r="H67" s="873"/>
      <c r="I67" s="748"/>
      <c r="J67" s="748"/>
      <c r="K67" s="748"/>
      <c r="L67" s="748"/>
    </row>
    <row r="68" spans="1:12" ht="15">
      <c r="A68" s="874" t="s">
        <v>204</v>
      </c>
      <c r="B68" s="875"/>
      <c r="C68" s="876"/>
      <c r="D68" s="750"/>
      <c r="E68" s="882"/>
      <c r="F68" s="883"/>
      <c r="G68" s="881"/>
      <c r="H68" s="881"/>
      <c r="I68" s="748"/>
      <c r="J68" s="748"/>
      <c r="K68" s="748"/>
      <c r="L68" s="748"/>
    </row>
  </sheetData>
  <sheetProtection/>
  <mergeCells count="130">
    <mergeCell ref="A66:C66"/>
    <mergeCell ref="A58:C58"/>
    <mergeCell ref="A59:C59"/>
    <mergeCell ref="A60:C60"/>
    <mergeCell ref="A61:C61"/>
    <mergeCell ref="A55:C55"/>
    <mergeCell ref="A56:C56"/>
    <mergeCell ref="G64:H64"/>
    <mergeCell ref="G65:H65"/>
    <mergeCell ref="G66:H66"/>
    <mergeCell ref="G67:H67"/>
    <mergeCell ref="I29:J29"/>
    <mergeCell ref="E64:F64"/>
    <mergeCell ref="E65:F65"/>
    <mergeCell ref="A62:C62"/>
    <mergeCell ref="E63:F63"/>
    <mergeCell ref="G63:H63"/>
    <mergeCell ref="A67:C67"/>
    <mergeCell ref="A68:C68"/>
    <mergeCell ref="A64:C65"/>
    <mergeCell ref="G68:H68"/>
    <mergeCell ref="E66:F66"/>
    <mergeCell ref="E67:F67"/>
    <mergeCell ref="E68:F68"/>
    <mergeCell ref="A45:C45"/>
    <mergeCell ref="A47:C47"/>
    <mergeCell ref="A48:C48"/>
    <mergeCell ref="A49:C49"/>
    <mergeCell ref="A57:C57"/>
    <mergeCell ref="A53:C53"/>
    <mergeCell ref="A54:C54"/>
    <mergeCell ref="A50:C50"/>
    <mergeCell ref="A51:C51"/>
    <mergeCell ref="A52:C52"/>
    <mergeCell ref="G57:H57"/>
    <mergeCell ref="G58:H58"/>
    <mergeCell ref="A36:C36"/>
    <mergeCell ref="A37:C37"/>
    <mergeCell ref="A38:C38"/>
    <mergeCell ref="A39:C39"/>
    <mergeCell ref="A40:C40"/>
    <mergeCell ref="A41:C41"/>
    <mergeCell ref="A42:C42"/>
    <mergeCell ref="A44:C44"/>
    <mergeCell ref="K63:L63"/>
    <mergeCell ref="K62:L62"/>
    <mergeCell ref="G61:H61"/>
    <mergeCell ref="G62:H62"/>
    <mergeCell ref="G59:H59"/>
    <mergeCell ref="G60:H60"/>
    <mergeCell ref="E57:F57"/>
    <mergeCell ref="E53:F53"/>
    <mergeCell ref="E49:F49"/>
    <mergeCell ref="E62:F62"/>
    <mergeCell ref="E59:F59"/>
    <mergeCell ref="E60:F60"/>
    <mergeCell ref="E58:F58"/>
    <mergeCell ref="E55:F55"/>
    <mergeCell ref="E51:F51"/>
    <mergeCell ref="E61:F61"/>
    <mergeCell ref="G55:H55"/>
    <mergeCell ref="E56:F56"/>
    <mergeCell ref="G56:H56"/>
    <mergeCell ref="G53:H53"/>
    <mergeCell ref="E54:F54"/>
    <mergeCell ref="G54:H54"/>
    <mergeCell ref="G51:H51"/>
    <mergeCell ref="E52:F52"/>
    <mergeCell ref="G52:H52"/>
    <mergeCell ref="G49:H49"/>
    <mergeCell ref="E50:F50"/>
    <mergeCell ref="G50:H50"/>
    <mergeCell ref="E44:F44"/>
    <mergeCell ref="G44:H44"/>
    <mergeCell ref="E40:F40"/>
    <mergeCell ref="G40:H40"/>
    <mergeCell ref="E47:F47"/>
    <mergeCell ref="G47:H47"/>
    <mergeCell ref="E45:F45"/>
    <mergeCell ref="G45:H45"/>
    <mergeCell ref="E46:F46"/>
    <mergeCell ref="G46:H46"/>
    <mergeCell ref="E39:F39"/>
    <mergeCell ref="G39:H39"/>
    <mergeCell ref="E48:F48"/>
    <mergeCell ref="G48:H48"/>
    <mergeCell ref="E41:F41"/>
    <mergeCell ref="G41:H41"/>
    <mergeCell ref="E42:F42"/>
    <mergeCell ref="G42:H42"/>
    <mergeCell ref="E43:F43"/>
    <mergeCell ref="G43:H43"/>
    <mergeCell ref="G36:H36"/>
    <mergeCell ref="E37:F37"/>
    <mergeCell ref="G37:H37"/>
    <mergeCell ref="E36:F36"/>
    <mergeCell ref="E38:F38"/>
    <mergeCell ref="G38:H38"/>
    <mergeCell ref="I4:I5"/>
    <mergeCell ref="G4:G5"/>
    <mergeCell ref="E34:F35"/>
    <mergeCell ref="G34:H35"/>
    <mergeCell ref="A25:B25"/>
    <mergeCell ref="A34:D35"/>
    <mergeCell ref="I26:K26"/>
    <mergeCell ref="G27:H27"/>
    <mergeCell ref="I27:K27"/>
    <mergeCell ref="G26:H26"/>
    <mergeCell ref="K4:K5"/>
    <mergeCell ref="G25:H25"/>
    <mergeCell ref="I25:K25"/>
    <mergeCell ref="J4:J5"/>
    <mergeCell ref="G24:H24"/>
    <mergeCell ref="H4:H5"/>
    <mergeCell ref="C4:C5"/>
    <mergeCell ref="E4:E5"/>
    <mergeCell ref="A4:A5"/>
    <mergeCell ref="F4:F5"/>
    <mergeCell ref="B4:B5"/>
    <mergeCell ref="D4:D5"/>
    <mergeCell ref="I34:K34"/>
    <mergeCell ref="I28:J28"/>
    <mergeCell ref="E23:F23"/>
    <mergeCell ref="G23:H23"/>
    <mergeCell ref="E26:F26"/>
    <mergeCell ref="E27:F27"/>
    <mergeCell ref="E24:F24"/>
    <mergeCell ref="E25:F25"/>
    <mergeCell ref="E28:F28"/>
    <mergeCell ref="G28:H2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8" defaultRowHeight="15"/>
  <cols>
    <col min="1" max="1" width="26.09765625" style="17" customWidth="1"/>
    <col min="2" max="2" width="1.1015625" style="17" customWidth="1"/>
    <col min="3" max="3" width="28.09765625" style="17" customWidth="1"/>
    <col min="4" max="16384" width="8" style="17" customWidth="1"/>
  </cols>
  <sheetData>
    <row r="1" spans="1:3" ht="15">
      <c r="A1" s="18"/>
      <c r="C1" s="18"/>
    </row>
    <row r="2" ht="15.75" thickBot="1">
      <c r="A2" s="18"/>
    </row>
    <row r="3" spans="1:3" ht="15.75" thickBot="1">
      <c r="A3" s="18"/>
      <c r="C3" s="18"/>
    </row>
    <row r="4" spans="1:3" ht="15">
      <c r="A4" s="18"/>
      <c r="C4" s="18"/>
    </row>
    <row r="5" ht="15">
      <c r="C5" s="18"/>
    </row>
    <row r="6" ht="15.75" thickBot="1">
      <c r="C6" s="18"/>
    </row>
    <row r="7" spans="1:3" ht="15">
      <c r="A7" s="18"/>
      <c r="C7" s="18"/>
    </row>
    <row r="8" spans="1:3" ht="15">
      <c r="A8" s="18"/>
      <c r="C8" s="18"/>
    </row>
    <row r="9" spans="1:3" ht="15">
      <c r="A9" s="18"/>
      <c r="C9" s="18"/>
    </row>
    <row r="10" spans="1:3" ht="15">
      <c r="A10" s="18"/>
      <c r="C10" s="18"/>
    </row>
    <row r="11" spans="1:3" ht="15.75" thickBot="1">
      <c r="A11" s="18"/>
      <c r="C11" s="18"/>
    </row>
    <row r="12" ht="15">
      <c r="C12" s="18"/>
    </row>
    <row r="13" ht="15.75" thickBot="1">
      <c r="C13" s="18"/>
    </row>
    <row r="14" spans="1:3" ht="15.75" thickBot="1">
      <c r="A14" s="18"/>
      <c r="C14" s="18"/>
    </row>
    <row r="15" ht="15">
      <c r="A15" s="18"/>
    </row>
    <row r="16" ht="15.75" thickBot="1">
      <c r="A16" s="18"/>
    </row>
    <row r="17" spans="1:3" ht="15.75" thickBot="1">
      <c r="A17" s="18"/>
      <c r="C17" s="18"/>
    </row>
    <row r="18" ht="15">
      <c r="C18" s="18"/>
    </row>
    <row r="19" ht="15">
      <c r="C19" s="18"/>
    </row>
    <row r="20" spans="1:3" ht="15">
      <c r="A20" s="18"/>
      <c r="C20" s="18"/>
    </row>
    <row r="21" spans="1:3" ht="15">
      <c r="A21" s="18"/>
      <c r="C21" s="18"/>
    </row>
    <row r="22" spans="1:3" ht="15">
      <c r="A22" s="18"/>
      <c r="C22" s="18"/>
    </row>
    <row r="23" spans="1:3" ht="15">
      <c r="A23" s="18"/>
      <c r="C23" s="18"/>
    </row>
    <row r="24" ht="15">
      <c r="A24" s="18"/>
    </row>
    <row r="25" ht="15">
      <c r="A25" s="18"/>
    </row>
    <row r="26" spans="1:3" ht="15.75" thickBot="1">
      <c r="A26" s="18"/>
      <c r="C26" s="18"/>
    </row>
    <row r="27" spans="1:3" ht="15">
      <c r="A27" s="18"/>
      <c r="C27" s="18"/>
    </row>
    <row r="28" spans="1:3" ht="15">
      <c r="A28" s="18"/>
      <c r="C28" s="18"/>
    </row>
    <row r="29" spans="1:3" ht="15">
      <c r="A29" s="18"/>
      <c r="C29" s="18"/>
    </row>
    <row r="30" spans="1:3" ht="15">
      <c r="A30" s="18"/>
      <c r="C30" s="18"/>
    </row>
    <row r="31" spans="1:3" ht="15">
      <c r="A31" s="18"/>
      <c r="C31" s="18"/>
    </row>
    <row r="32" spans="1:3" ht="15">
      <c r="A32" s="18"/>
      <c r="C32" s="18"/>
    </row>
    <row r="33" spans="1:3" ht="15">
      <c r="A33" s="18"/>
      <c r="C33" s="18"/>
    </row>
    <row r="34" spans="1:3" ht="15">
      <c r="A34" s="18"/>
      <c r="C34" s="18"/>
    </row>
    <row r="35" spans="1:3" ht="15">
      <c r="A35" s="18"/>
      <c r="C35" s="18"/>
    </row>
    <row r="36" spans="1:3" ht="15">
      <c r="A36" s="18"/>
      <c r="C36" s="18"/>
    </row>
    <row r="37" ht="15">
      <c r="A37" s="18"/>
    </row>
    <row r="38" ht="15">
      <c r="A38" s="18"/>
    </row>
    <row r="39" spans="1:3" ht="15">
      <c r="A39" s="18"/>
      <c r="C39" s="18"/>
    </row>
    <row r="40" spans="1:3" ht="15">
      <c r="A40" s="18"/>
      <c r="C40" s="18"/>
    </row>
    <row r="41" spans="1:3" ht="15">
      <c r="A41" s="18"/>
      <c r="C41" s="18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minh l­e</cp:lastModifiedBy>
  <cp:lastPrinted>2013-04-19T06:56:12Z</cp:lastPrinted>
  <dcterms:created xsi:type="dcterms:W3CDTF">1999-03-29T22:44:06Z</dcterms:created>
  <dcterms:modified xsi:type="dcterms:W3CDTF">2013-04-19T07:40:23Z</dcterms:modified>
  <cp:category/>
  <cp:version/>
  <cp:contentType/>
  <cp:contentStatus/>
</cp:coreProperties>
</file>