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sigs" ContentType="application/vnd.openxmlformats-package.digital-signature-origin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8850" windowWidth="12120" windowHeight="8685" tabRatio="609"/>
  </bookViews>
  <sheets>
    <sheet name="Bang CDKT" sheetId="21" r:id="rId1"/>
    <sheet name="LCTT" sheetId="82" r:id="rId2"/>
    <sheet name="TM 2" sheetId="76" r:id="rId3"/>
    <sheet name="TM" sheetId="23" r:id="rId4"/>
    <sheet name="KQHDSX" sheetId="24" r:id="rId5"/>
    <sheet name="1" sheetId="106" r:id="rId6"/>
    <sheet name="2" sheetId="108" r:id="rId7"/>
    <sheet name="3" sheetId="107" r:id="rId8"/>
    <sheet name="00000000" sheetId="41" state="veryHidden" r:id="rId9"/>
    <sheet name="10000000" sheetId="42" state="veryHidden" r:id="rId10"/>
    <sheet name="20000000" sheetId="43" state="veryHidden" r:id="rId11"/>
    <sheet name="30000000" sheetId="44" state="veryHidden" r:id="rId12"/>
    <sheet name="40000000" sheetId="45" state="veryHidden" r:id="rId13"/>
    <sheet name="50000000" sheetId="46" state="veryHidden" r:id="rId14"/>
    <sheet name="60000000" sheetId="47" state="veryHidden" r:id="rId15"/>
    <sheet name="70000000" sheetId="48" state="veryHidden" r:id="rId16"/>
    <sheet name="80000000" sheetId="49" state="veryHidden" r:id="rId17"/>
    <sheet name="90000000" sheetId="50" state="veryHidden" r:id="rId18"/>
    <sheet name="a0000000" sheetId="51" state="veryHidden" r:id="rId19"/>
    <sheet name="b0000000" sheetId="52" state="veryHidden" r:id="rId20"/>
    <sheet name="c0000000" sheetId="53" state="veryHidden" r:id="rId21"/>
    <sheet name="d0000000" sheetId="54" state="veryHidden" r:id="rId22"/>
    <sheet name="e0000000" sheetId="55" state="veryHidden" r:id="rId23"/>
    <sheet name="f0000000" sheetId="56" state="veryHidden" r:id="rId24"/>
    <sheet name="g0000000" sheetId="57" state="veryHidden" r:id="rId25"/>
    <sheet name="h0000000" sheetId="58" state="veryHidden" r:id="rId26"/>
    <sheet name="i0000000" sheetId="59" state="veryHidden" r:id="rId27"/>
  </sheets>
  <externalReferences>
    <externalReference r:id="rId28"/>
  </externalReferences>
  <definedNames>
    <definedName name="a">IF([1]m!$D1=1,"Néi",IF([1]m!$D1=2,"Ngo¹i",IF([1]m!$D1=3,"FH",IF([1]m!$D1=4,"SNG",""))))</definedName>
    <definedName name="aa">#REF!</definedName>
    <definedName name="b">IF([1]m!$D1=1,[1]m!E1,IF([1]m!$D1=2,[1]m!F1,IF([1]m!$D1=3,[1]m!G1,IF([1]m!$D1=4,[1]m!H1,0))))</definedName>
    <definedName name="bb">#REF!</definedName>
    <definedName name="cc">#REF!</definedName>
    <definedName name="_xlnm.Print_Titles" localSheetId="2">'TM 2'!#REF!</definedName>
    <definedName name="Z_3AC12061_66A2_11D8_93C5_000102640D10_.wvu.PrintTitles" localSheetId="0" hidden="1">'Bang CDKT'!$7:$7</definedName>
    <definedName name="Z_BDEA0E8C_FE60_46CC_9D3B_D8EC707CDC49_.wvu.PrintTitles" localSheetId="0" hidden="1">'Bang CDKT'!$7:$7</definedName>
  </definedNames>
  <calcPr calcId="125725"/>
  <customWorkbookViews>
    <customWorkbookView name="VanThi - Personal View" guid="{BDEA0E8C-FE60-46CC-9D3B-D8EC707CDC49}" mergeInterval="0" personalView="1" maximized="1" windowWidth="796" windowHeight="438" tabRatio="602" activeSheetId="15"/>
    <customWorkbookView name="hung - Personal View" guid="{3AC12061-66A2-11D8-93C5-000102640D10}" mergeInterval="0" personalView="1" maximized="1" windowWidth="796" windowHeight="435" tabRatio="602" activeSheetId="15"/>
  </customWorkbookViews>
</workbook>
</file>

<file path=xl/calcChain.xml><?xml version="1.0" encoding="utf-8"?>
<calcChain xmlns="http://schemas.openxmlformats.org/spreadsheetml/2006/main">
  <c r="D149" i="21"/>
  <c r="C46" i="76"/>
  <c r="C45"/>
  <c r="B197" i="21"/>
  <c r="D152"/>
  <c r="D156"/>
  <c r="E158"/>
  <c r="E157"/>
  <c r="E156"/>
  <c r="E155"/>
  <c r="D160"/>
  <c r="D162"/>
  <c r="D163"/>
  <c r="D161"/>
  <c r="D165"/>
  <c r="D154"/>
  <c r="D157"/>
  <c r="E160"/>
  <c r="E161"/>
  <c r="E165" s="1"/>
  <c r="E162"/>
  <c r="E163"/>
  <c r="B191"/>
  <c r="B190"/>
  <c r="B194" s="1"/>
  <c r="B192"/>
  <c r="B182"/>
  <c r="B183" s="1"/>
  <c r="B180"/>
  <c r="B181" s="1"/>
  <c r="B186" s="1"/>
  <c r="B184"/>
  <c r="B185" s="1"/>
  <c r="B198"/>
  <c r="B196"/>
  <c r="D153"/>
  <c r="B202" s="1"/>
  <c r="B201"/>
  <c r="B206"/>
  <c r="D147"/>
  <c r="D143"/>
  <c r="C188"/>
  <c r="B188"/>
  <c r="C186"/>
  <c r="C178"/>
  <c r="C177"/>
  <c r="C175"/>
  <c r="C174"/>
  <c r="E143"/>
  <c r="D145"/>
  <c r="E145"/>
  <c r="E147"/>
  <c r="E149"/>
  <c r="B205"/>
  <c r="B174"/>
  <c r="B175"/>
  <c r="D159"/>
  <c r="D158"/>
  <c r="B177"/>
  <c r="B178"/>
  <c r="B200"/>
  <c r="B204"/>
  <c r="D155"/>
  <c r="B193" l="1"/>
  <c r="B189" s="1"/>
</calcChain>
</file>

<file path=xl/sharedStrings.xml><?xml version="1.0" encoding="utf-8"?>
<sst xmlns="http://schemas.openxmlformats.org/spreadsheetml/2006/main" count="961" uniqueCount="855">
  <si>
    <t>Ph©n tÝch mét sè chØ tiªu tµi chÝnh Quý I/2010</t>
  </si>
  <si>
    <t xml:space="preserve"> - Gi¸ trÞ cßn l¹i, chi phÝ nh­îng b¸n, thanh lý cña B§S ®Çu t­ ®· b¸n</t>
  </si>
  <si>
    <t>1 Tû suÊt lîi nhuËn/ doanh thu</t>
  </si>
  <si>
    <t>2 Tû suÊt lîi nhuËn/ tæng tµi s¶n</t>
  </si>
  <si>
    <t>Phßng kÕ to¸n th«ng kª</t>
  </si>
  <si>
    <t>ChØ tÝnh VËt t­ + c«ng cô dông cô</t>
  </si>
  <si>
    <t xml:space="preserve"> - §Çu t­ cæ phiÕu</t>
  </si>
  <si>
    <t>Ph©n tÝch kh¶ n¨ng sinh lêi</t>
  </si>
  <si>
    <t>ph©n tÝch kh¶ n¨ng Qlý TS¶n</t>
  </si>
  <si>
    <t>0 1</t>
  </si>
  <si>
    <t xml:space="preserve"> </t>
  </si>
  <si>
    <t xml:space="preserve">Tæng sè tiÒn thuª tèi thiÓu trong t­¬ng lai cña h/®ång thuª h/®éng </t>
  </si>
  <si>
    <t xml:space="preserve"> + Doanh thu cung cÊp dÞch vô</t>
  </si>
  <si>
    <t xml:space="preserve"> + ChiÕt khÊu th­¬ng m¹i</t>
  </si>
  <si>
    <t xml:space="preserve"> + Gi¶m gi¸ hµng b¸n</t>
  </si>
  <si>
    <t>Cuèi n¨m</t>
  </si>
  <si>
    <t xml:space="preserve"> - L·i b¸n ngo¹i tÖ</t>
  </si>
  <si>
    <t xml:space="preserve"> - L·i b¸n hµng tr¶ chËm</t>
  </si>
  <si>
    <t>sè</t>
  </si>
  <si>
    <t xml:space="preserve"> - TS thuÕ TN ho·n l¹i ph¶i tr¶ ph¸t sinh tõ c¸c kho¶n CL t¹m thêi chÞu thuÕ</t>
  </si>
  <si>
    <t xml:space="preserve"> (Hht= TS ng¾n h¹n /Nî Ng¾n h¹n ) .Møc ®é an toµn &gt; 1 lµ tèt</t>
  </si>
  <si>
    <t xml:space="preserve">  2- HÖ sè kh¶ n¨ng thanh to¸n nhanh</t>
  </si>
  <si>
    <t>T-T</t>
  </si>
  <si>
    <t>Ng©n s¸ch</t>
  </si>
  <si>
    <t>bæ xung</t>
  </si>
  <si>
    <t>kh¸c</t>
  </si>
  <si>
    <t>PL+MT</t>
  </si>
  <si>
    <t xml:space="preserve">vay </t>
  </si>
  <si>
    <t xml:space="preserve"> - ChuyÓn sang B§S ®Çu t­</t>
  </si>
  <si>
    <t xml:space="preserve"> - Thanh lý </t>
  </si>
  <si>
    <t xml:space="preserve">                     - ThiÕt bÞ c«ng t¸c</t>
  </si>
  <si>
    <t xml:space="preserve"> - </t>
  </si>
  <si>
    <t xml:space="preserve"> - Thanh lý</t>
  </si>
  <si>
    <t xml:space="preserve"> - TS t¨ng theo BB kiÓm to¸n §L AASC 2008</t>
  </si>
  <si>
    <t xml:space="preserve"> - Do SCL TS hÕt khÊu hao</t>
  </si>
  <si>
    <t xml:space="preserve"> - CT trång rõng hoµn nguyªn m«I tr­êng</t>
  </si>
  <si>
    <t xml:space="preserve"> -  Hao mßn TSC§ nguån PLCC </t>
  </si>
  <si>
    <t xml:space="preserve"> - Gi¶m do lu©n chuyÓn nhãm</t>
  </si>
  <si>
    <t xml:space="preserve"> - T¨ng lu©n chuyÓn nhãm</t>
  </si>
  <si>
    <t xml:space="preserve"> - T¨ng do lu©n chuyÓn nhãm</t>
  </si>
  <si>
    <t xml:space="preserve"> - N/b¸n cho Cty Than Hßn Gai</t>
  </si>
  <si>
    <t xml:space="preserve"> - Gi¶m do nh­îng b¸n </t>
  </si>
  <si>
    <t xml:space="preserve">           Chi phÝ kh¸c ( 811 )</t>
  </si>
  <si>
    <t xml:space="preserve">           KhÊu hao TSC§ PV ¨n CN ( 338 )</t>
  </si>
  <si>
    <t xml:space="preserve">  3- HÖ sè kh¶ n¨ng thanh to¸n nî dµi h¹n</t>
  </si>
  <si>
    <t>III/</t>
  </si>
  <si>
    <t xml:space="preserve"> - §Çu t­ cæ tr¸i phiÕu</t>
  </si>
  <si>
    <t xml:space="preserve"> - Cho vay dµi h¹n</t>
  </si>
  <si>
    <t>V09</t>
  </si>
  <si>
    <t>V10</t>
  </si>
  <si>
    <t>V11</t>
  </si>
  <si>
    <t>V12</t>
  </si>
  <si>
    <t>V13</t>
  </si>
  <si>
    <t>V14</t>
  </si>
  <si>
    <t>V21</t>
  </si>
  <si>
    <t>V15</t>
  </si>
  <si>
    <t>V16</t>
  </si>
  <si>
    <t>V02</t>
  </si>
  <si>
    <t>V01</t>
  </si>
  <si>
    <t>V05</t>
  </si>
  <si>
    <t>V06</t>
  </si>
  <si>
    <t>V04</t>
  </si>
  <si>
    <t>V08</t>
  </si>
  <si>
    <t xml:space="preserve"> - L·i chªnh lÖch tû gi¸ ch­a thùc hiÖn</t>
  </si>
  <si>
    <t xml:space="preserve"> - Chi phÝ kinh doanh bÊt ®éng s¶n ®Çu t­</t>
  </si>
  <si>
    <t xml:space="preserve"> - Hao hôt, mÊt m¸t hanhg tån kho</t>
  </si>
  <si>
    <t xml:space="preserve"> - C¸c kho¶n chi phÝ vuît møc b×nh th­êng</t>
  </si>
  <si>
    <t xml:space="preserve"> - Doanh thu ho¹t ®éng tµi chÝnh kh¸c</t>
  </si>
  <si>
    <t xml:space="preserve"> - Sè d­ BQ TK 131</t>
  </si>
  <si>
    <t xml:space="preserve"> - Sè d­ BQ TK 331</t>
  </si>
  <si>
    <t xml:space="preserve">   V - Th«ng tin bæ sung cho c¸c kho¶n môc tr×nh bµy trong B¶ng c©n ®èi kÕ to¸n</t>
  </si>
  <si>
    <t xml:space="preserve">    + Gi¸ b¸n b×nh qu©n trong kú</t>
  </si>
  <si>
    <t xml:space="preserve">    + Gi¸ thµnh TT b×nh qu©n cã l·I vay trong kú</t>
  </si>
  <si>
    <t xml:space="preserve"> - §iÒu chØnh CP TTNDN cña c¸c n¨m tr­íc vµo CPTTN hiÖn hµnh n¨m nay</t>
  </si>
  <si>
    <t xml:space="preserve"> - Tæng chi phÝ thuÕ TNDN hiÖn hµnh</t>
  </si>
  <si>
    <t xml:space="preserve"> - Tû suÊt quay vßng nî ph¶i thu (Tæng nî 131/d­ BQ 131)</t>
  </si>
  <si>
    <r>
      <t xml:space="preserve">    </t>
    </r>
    <r>
      <rPr>
        <i/>
        <sz val="12"/>
        <rFont val=".vntime"/>
        <family val="2"/>
      </rPr>
      <t xml:space="preserve"> + §é dµi kú lu©n chuyÓn ph¶i thu (Ngµy)</t>
    </r>
  </si>
  <si>
    <t>II</t>
  </si>
  <si>
    <t>I</t>
  </si>
  <si>
    <t xml:space="preserve">II Tû suÊt sinh lêi - Lîi nhuËn </t>
  </si>
  <si>
    <t xml:space="preserve">Doanh thu </t>
  </si>
  <si>
    <t xml:space="preserve">I Lîi nhuËn </t>
  </si>
  <si>
    <t xml:space="preserve"> (Hn=(TiÒn+ §T­ NH)/Nî Ng¾n h¹n )).Møc ®é an toµn &gt;1</t>
  </si>
  <si>
    <t xml:space="preserve">Tæng céng </t>
  </si>
  <si>
    <t>Quý I  n¨m 2010</t>
  </si>
  <si>
    <t>3 Tû suÊt lîi nhuËn/ nguån vèn chñ së h÷u</t>
  </si>
  <si>
    <t xml:space="preserve"> -Lîi nhuËn biªn (ROS) (LN sau thuÕ /doanh thu)</t>
  </si>
  <si>
    <t>A</t>
  </si>
  <si>
    <t>B</t>
  </si>
  <si>
    <t xml:space="preserve"> -Vßng quay TSl® (DT/TSL§BQ)</t>
  </si>
  <si>
    <t xml:space="preserve"> - Cho vay kh«ng l·i </t>
  </si>
  <si>
    <t>V17</t>
  </si>
  <si>
    <t>V18</t>
  </si>
  <si>
    <t>V19</t>
  </si>
  <si>
    <t>V20</t>
  </si>
  <si>
    <t xml:space="preserve"> - Tµi s¶n kh¸c thuª ngoµi</t>
  </si>
  <si>
    <t xml:space="preserve"> - §Õn 1 n¨m</t>
  </si>
  <si>
    <t xml:space="preserve"> - Trªn 1 - 5 n¨m</t>
  </si>
  <si>
    <t>I/</t>
  </si>
  <si>
    <t xml:space="preserve"> +C«ng ty CP Alumin Nh©n c¬ -TKV</t>
  </si>
  <si>
    <t xml:space="preserve"> +C«ng ty CP Cromit cæ ®Þnh Thanh ho¸</t>
  </si>
  <si>
    <t xml:space="preserve"> +C«ng ty CP Bãng ®¸ TKV</t>
  </si>
  <si>
    <t xml:space="preserve"> +C«ng ty CP c¬ khÝ Hßn Gai -TKV</t>
  </si>
  <si>
    <t>1-C¬ cÊu tµi s¶n</t>
  </si>
  <si>
    <t>2-C¬ cÊu nguån vèn</t>
  </si>
  <si>
    <t xml:space="preserve"> - Sè d­ BQ tiÒn(TiÒn mÆt + tiÒn göi)</t>
  </si>
  <si>
    <t xml:space="preserve"> - Sè d­ BQ tån kho</t>
  </si>
  <si>
    <t xml:space="preserve"> - Dù phßng gi¶m gi¸ c¸c kho¶n ®Çu t­ ng¾n h¹n, dµi h¹n</t>
  </si>
  <si>
    <t xml:space="preserve">    +S¶n l­îng tiªu thô trong kú</t>
  </si>
  <si>
    <t xml:space="preserve">  -Dïng vån L§éng ng¾n h¹n  ®Ó tr¶ vay dµi h¹n</t>
  </si>
  <si>
    <t xml:space="preserve"> - Nî dµi h¹n kh¸c</t>
  </si>
  <si>
    <t>IV</t>
  </si>
  <si>
    <t>Nguån kinh phÝ</t>
  </si>
  <si>
    <t xml:space="preserve"> - Nguån kinh phÝ ®­îc cÊp trong n¨m</t>
  </si>
  <si>
    <t xml:space="preserve"> - Chi sù nghiÖp</t>
  </si>
  <si>
    <t xml:space="preserve"> - Nguån kinh phÝ cßn l¹i cuèi kú</t>
  </si>
  <si>
    <t>Tµi s¶n thuª ngoµi</t>
  </si>
  <si>
    <t>Gi¸ trÞ tµi s¶n thuª ngoµi</t>
  </si>
  <si>
    <t xml:space="preserve"> - TSC§ thuª ngoµi</t>
  </si>
  <si>
    <t>Quý I</t>
  </si>
  <si>
    <t xml:space="preserve"> - ChiÕt khÊu thanh to¸n, l·i b¸n hµng tr¶ chËm</t>
  </si>
  <si>
    <t xml:space="preserve"> - Trªn 5 n¨m</t>
  </si>
  <si>
    <t xml:space="preserve"> - Gi¸ vèn cña thµnh phÈm ®· b¸n</t>
  </si>
  <si>
    <t xml:space="preserve"> -Tû suÊt sinh lêi cña vèn CSH(L·I sau thuÕ/VCSH b×nh qu©n)</t>
  </si>
  <si>
    <t xml:space="preserve"> - Dù phßng gi¶m gi¸ hµng tån kho</t>
  </si>
  <si>
    <t xml:space="preserve">  1- HÖ sè kh¶ n¨ng thanh to¸n hiÖn thêi</t>
  </si>
  <si>
    <t xml:space="preserve"> -Tû suÊt tû träng LN tr­íc thuÕ so víi Dthu(LN/Dthu)</t>
  </si>
  <si>
    <t>TM</t>
  </si>
  <si>
    <t xml:space="preserve"> - Ph¶i thu dµi h¹n kh¸c</t>
  </si>
  <si>
    <t>1 0</t>
  </si>
  <si>
    <t>I/Ph©n tÝch vÒ c¬ cÊu tµi chÝnh</t>
  </si>
  <si>
    <t>QI/2010</t>
  </si>
  <si>
    <t>kh«ng tèt so n¨m 2009</t>
  </si>
  <si>
    <t xml:space="preserve"> trong  93 th¸ng 100 ® vèn CSH  mang l¹i 6,2 ® tiÒn l·i</t>
  </si>
  <si>
    <t xml:space="preserve"> - Lç do thanh lý c¸c kho¶n ®Çu t­ ng¾n h¹n, dµi h¹n</t>
  </si>
  <si>
    <t xml:space="preserve">  -Nguån kinh phÝ cßn l¹i ®Çu n¨m</t>
  </si>
  <si>
    <t xml:space="preserve"> - C¸c kho¶n tiÒn nhËn uû th¸c</t>
  </si>
  <si>
    <t xml:space="preserve"> - Tû suÊt quay vßng hµng tån kho (tæng cã152/hµng tån kho BQ)</t>
  </si>
  <si>
    <t>cïng kú n¨m tr­íc</t>
  </si>
  <si>
    <t>§é dµi kú lu©n chuyÓn hµng tån kho ®· gi¶m 2 ngµy n¨m 2009</t>
  </si>
  <si>
    <t xml:space="preserve"> KTo¸n ph¶i t¨ng c­êng ®«n ®èc thu nî t¨ng 13 ngµy so  n¨m 2009</t>
  </si>
  <si>
    <t>4-Ph©n tÝch ®é sinh lêi cña vèn kinh doanh</t>
  </si>
  <si>
    <t>3- Kh¶ n¨ng thanh to¸n</t>
  </si>
  <si>
    <t xml:space="preserve"> - TS thuÕ TN ho·n l¹i liªn quan ®Õn kho¶n  ­u ®·i tÝnh thuÕ ch­a sö dông</t>
  </si>
  <si>
    <t xml:space="preserve"> - Kho¶n hoµn nhËp TS thuÕ TN ho·n l¹i ®· ®­îc ghi nhËn tõ nh÷ng n¨m tr­íc</t>
  </si>
  <si>
    <t>ThuÕ thu nhËp ho·n l¹i ph¶i tr¶</t>
  </si>
  <si>
    <t xml:space="preserve"> -Tû suÊt sinh lêi cña vèn KD((LN+L·I vay)/Tæng NVèn BQ)</t>
  </si>
  <si>
    <t>Nî dµi h¹n</t>
  </si>
  <si>
    <t xml:space="preserve"> - Thuª tµi chÝnh</t>
  </si>
  <si>
    <t>5.Ph©n tÝch trªn vèn kinh doanh</t>
  </si>
  <si>
    <t>C«ng ty CP than Hµ Tu -TKV</t>
  </si>
  <si>
    <t xml:space="preserve">                 Phßng KTTK</t>
  </si>
  <si>
    <t xml:space="preserve"> - Nî ph¶i tr¶/Tæng nguån vèn(%)</t>
  </si>
  <si>
    <r>
      <t xml:space="preserve"> - Tµ</t>
    </r>
    <r>
      <rPr>
        <sz val="12"/>
        <rFont val=".VnTime"/>
        <family val="2"/>
      </rPr>
      <t>i</t>
    </r>
    <r>
      <rPr>
        <sz val="12"/>
        <rFont val=".VnTime"/>
      </rPr>
      <t xml:space="preserve"> s¶n dµi h¹n / Tæng tµi s¶n (%)</t>
    </r>
  </si>
  <si>
    <t xml:space="preserve"> - Tµi s¶n ng¾n h¹n / Tæng tµi s¶n (%)</t>
  </si>
  <si>
    <t>0 2</t>
  </si>
  <si>
    <t>T</t>
  </si>
  <si>
    <t>M</t>
  </si>
  <si>
    <t>21</t>
  </si>
  <si>
    <t>22</t>
  </si>
  <si>
    <t>23</t>
  </si>
  <si>
    <t>24</t>
  </si>
  <si>
    <t>25</t>
  </si>
  <si>
    <t>26</t>
  </si>
  <si>
    <t>27</t>
  </si>
  <si>
    <t>30</t>
  </si>
  <si>
    <t>31</t>
  </si>
  <si>
    <t>33</t>
  </si>
  <si>
    <t>35</t>
  </si>
  <si>
    <t>36</t>
  </si>
  <si>
    <t>50</t>
  </si>
  <si>
    <t>60</t>
  </si>
  <si>
    <t>61</t>
  </si>
  <si>
    <t>70</t>
  </si>
  <si>
    <t xml:space="preserve">     +Chi phÝ biÕn phÝ/1 TÊn than TT</t>
  </si>
  <si>
    <r>
      <t xml:space="preserve"> -Tû suÊt vÒ ®é nghiªng cña ®ßn c©n ®Þnh phÝ(Tèc ®é t¨ng LN/Tèc ®é t¨ng Dthu)  </t>
    </r>
    <r>
      <rPr>
        <b/>
        <sz val="12"/>
        <rFont val=".VnTime"/>
        <family val="2"/>
      </rPr>
      <t>(TS)</t>
    </r>
  </si>
  <si>
    <t>B 04-TKV</t>
  </si>
  <si>
    <t>T¨ng 11 ngµy so n¨m 2009 c«ng ty ®· chiÕm dông vèn cña kh¸ch hµng t¨ng 11 ngµy so n¨m 2009</t>
  </si>
  <si>
    <t>*   Tæng sè ngµy kh¶ n¨ng TT=Ngµy hµng tån kho+Ngµy nî ph¶i thu-Ngµy nî ph¶i tr¶</t>
  </si>
  <si>
    <t xml:space="preserve">    + Chi phÝ ®Þnh phÝ(K/hao ttÕ+TL­¬ng QL+L·I vay)</t>
  </si>
  <si>
    <t>V03</t>
  </si>
  <si>
    <t>Danh môc</t>
  </si>
  <si>
    <t>N¨m nay</t>
  </si>
  <si>
    <t>N¨m 2010</t>
  </si>
  <si>
    <t>Tµi s¶n thuÕ thu nhËp ho·n l¹i</t>
  </si>
  <si>
    <t xml:space="preserve"> - TS thuÕ TN ho·n l¹i liªn quan ®Õn kho¶n  lç tÝnh thuÕ ch­a sö dông</t>
  </si>
  <si>
    <t xml:space="preserve"> - Tû suÊt quay vßng nî ph¶I tr¶(Tæng cã 331/d­ BQ 331)</t>
  </si>
  <si>
    <t xml:space="preserve">C¸c chØ tiªu ph©n tÝch tµi chÝnh chñ yÕu </t>
  </si>
  <si>
    <t>C¸c chØ tiªu</t>
  </si>
  <si>
    <t xml:space="preserve"> - TS thuÕ TN ho·n l¹i liªn quan ®Õn kho¶n chªnh lÖch t¹m thêi ®­îc Ktrõ</t>
  </si>
  <si>
    <t>MS</t>
  </si>
  <si>
    <t>VI 25</t>
  </si>
  <si>
    <t xml:space="preserve"> VI 28</t>
  </si>
  <si>
    <t xml:space="preserve"> VI 29</t>
  </si>
  <si>
    <t>VI 30</t>
  </si>
  <si>
    <t>VI 31</t>
  </si>
  <si>
    <t>VI 32</t>
  </si>
  <si>
    <t xml:space="preserve"> - L·i chªnh lÖch tû gi¸ ®· thùc hiÖn</t>
  </si>
  <si>
    <t>C¸c kho¶n gi¶m trõ doanh thu (M· sè 02)</t>
  </si>
  <si>
    <t xml:space="preserve"> +Chªnh lÖch tû gi¸ ®· thùc hiÖn</t>
  </si>
  <si>
    <t xml:space="preserve"> - Chi phÝ tµi chÝnh kh¸c</t>
  </si>
  <si>
    <t>(H&gt;1 C«ng ty ®· b¶o toµn ®­îc vèn H=2,14)</t>
  </si>
  <si>
    <t xml:space="preserve"> 4-Møc ®é b¶o toµn vèn (H=(TTS-nî ph¶i tr¶)/Vèn NN))</t>
  </si>
  <si>
    <t>1 1</t>
  </si>
  <si>
    <t>2 0</t>
  </si>
  <si>
    <t>2 1</t>
  </si>
  <si>
    <t>2 2</t>
  </si>
  <si>
    <t>a</t>
  </si>
  <si>
    <t>b</t>
  </si>
  <si>
    <t>4. Tû suÊt doanh thu/G trÞ cßn l¹i BQ cña TS</t>
  </si>
  <si>
    <t>§é nghiªn cña ®ßn bÈy KTÕ 3 th¸ng t¨ng h¬n so n¨m 2009 ,gi¸ b¸n BQ 3 th¸ng t¨ng h¬n so BQ n¨m 2009 188.795 ®  , Z 9 th¸ng t¨ng Z n¨m 2009 178.009 trong ®ã ®Þnh phÝ  t¨ng 13.680 ®.  vËy DN t¨ng Dthu sÏ t¨ng LN</t>
  </si>
  <si>
    <t xml:space="preserve"> trong 3 th¸ng 100 ® vèn ®Çu t­ mang l¹i 1,6 ® tiÒn l·i</t>
  </si>
  <si>
    <t xml:space="preserve"> trong 3 th¸ng100 ®  doanh thu mang l¹i 3,52 ® tiÒn l·i</t>
  </si>
  <si>
    <t xml:space="preserve"> + Hµng b¸n bÞ tr¶ l¹i</t>
  </si>
  <si>
    <t xml:space="preserve"> + ThuÕ GTGT ph¶i nép (PP trùc tiÕp)</t>
  </si>
  <si>
    <t xml:space="preserve"> + ThuÕ tiªu thô ®Æc biÖt</t>
  </si>
  <si>
    <t xml:space="preserve"> + ThuÕ xuÊt khÈu</t>
  </si>
  <si>
    <t>II/</t>
  </si>
  <si>
    <t>kú nµy</t>
  </si>
  <si>
    <t xml:space="preserve"> -Tû suÊt thu håi vèn CSH(LN sau thuÕ+K/Hao)/Vèn CSH BQ</t>
  </si>
  <si>
    <t xml:space="preserve"> - §Çu t­ tÝn phiÕu,kú phiÕu</t>
  </si>
  <si>
    <t xml:space="preserve"> - Ký quü, ký c­îc dµi h¹n</t>
  </si>
  <si>
    <t>V07</t>
  </si>
  <si>
    <t>11</t>
  </si>
  <si>
    <t>C«ng ty cã kh¶ n¨ng thanh to¸n 5,46 ngµy .Nh­ng kh¶ n¨ng nµy kh«ng tèt v× c«ng ty ®· chiÕm dông qu¸ nhiÒu ngµy thanh to¸n nî ph¶I tr¶.</t>
  </si>
  <si>
    <t xml:space="preserve"> - Vßng quay  hµng tån kho(DT/HTK BQ)</t>
  </si>
  <si>
    <t xml:space="preserve"> -Vßng quay TSC§ (DT/TSC§BQ)</t>
  </si>
  <si>
    <t xml:space="preserve"> -Tû suÊt thu håi vèn CSH(ROE) (l·I rßng/vèn CSH)</t>
  </si>
  <si>
    <t>I Lîi nhuËn sau thuÕ</t>
  </si>
  <si>
    <t>(GTCL cña TS h×nh thµnh tõ nguån vay/ nî dµi h¹n ) M§AT &gt;1</t>
  </si>
  <si>
    <t>I- kh¶ n¨ng thanh to¸n</t>
  </si>
  <si>
    <t xml:space="preserve"> - §Çu t­ dµi h¹n kh¸c</t>
  </si>
  <si>
    <t xml:space="preserve"> - Nguån vèn chñ së h÷u /Tæng nguån vèn (%)</t>
  </si>
  <si>
    <t>VI</t>
  </si>
  <si>
    <t>B03-TKV</t>
  </si>
  <si>
    <t>01</t>
  </si>
  <si>
    <t>02</t>
  </si>
  <si>
    <t>03</t>
  </si>
  <si>
    <t>04</t>
  </si>
  <si>
    <t>V22</t>
  </si>
  <si>
    <t>V23</t>
  </si>
  <si>
    <t xml:space="preserve">B¸o c¸o mét sè chØ tiªu tµi chÝnh -hiÖu qu¶ H§ cña ®¬n vÞ </t>
  </si>
  <si>
    <t>Phßng KTTK</t>
  </si>
  <si>
    <t xml:space="preserve">5. Vßng quay vèn l­u ®éng </t>
  </si>
  <si>
    <t>Chi phÝ thuÕ TNDN ho·n l¹i ( M· sè 52)</t>
  </si>
  <si>
    <t xml:space="preserve"> - tû suÊt thu håi tµI s¶n (ROA) (l·I rßng(LN sau thuÕ)/TTS)</t>
  </si>
  <si>
    <t xml:space="preserve"> - C¸c kho¶n nî thuª tµi chÝnh</t>
  </si>
  <si>
    <t xml:space="preserve"> - Lç ph¸t sinh khi b¸n ngo¹i tÖ</t>
  </si>
  <si>
    <t>05</t>
  </si>
  <si>
    <t>06</t>
  </si>
  <si>
    <t>08</t>
  </si>
  <si>
    <t>09</t>
  </si>
  <si>
    <t>10</t>
  </si>
  <si>
    <t xml:space="preserve"> - Gi¸ vèn cña dÞch vô ®· cung cÊp</t>
  </si>
  <si>
    <t xml:space="preserve">   + §é dµi kú lu©n chuyÓn hµng tån kho (Ngµy)</t>
  </si>
  <si>
    <t>Ph©n tÝch</t>
  </si>
  <si>
    <t>Néi dung</t>
  </si>
  <si>
    <t xml:space="preserve"> - Kho¶n hoµn nhËp thuÕ TN ho·n l¹i P/tr¶ ®· ®­îc ghi nhËn tõ c¸c n¨m tr­íc</t>
  </si>
  <si>
    <t xml:space="preserve"> -ThuÕ TN ho·n l¹i ph¶i tr¶</t>
  </si>
  <si>
    <t xml:space="preserve"> - L·i ®Çu t­ tr¸i phiÕu, kú phiÕu, tÝn phiÕu</t>
  </si>
  <si>
    <t xml:space="preserve"> - Cæ tøc, lîi nhuËn ®­îc chia</t>
  </si>
  <si>
    <r>
      <t xml:space="preserve">    </t>
    </r>
    <r>
      <rPr>
        <i/>
        <sz val="12"/>
        <rFont val=".vntime"/>
        <family val="2"/>
      </rPr>
      <t>+ §é dµi kú lu©n chuyÓn ph¶i tr¶ (Ngµy)</t>
    </r>
  </si>
  <si>
    <t xml:space="preserve"> TSC§ kh«ng hñy ngang theo c¸c thêi h¹n</t>
  </si>
  <si>
    <t xml:space="preserve">                     TẬP ĐOÀN CÔNG NGHIỆP</t>
  </si>
  <si>
    <t>MẪU SỐ B01-DN</t>
  </si>
  <si>
    <t xml:space="preserve">            THAN - KHOÁNG SẢN VIỆT NAM</t>
  </si>
  <si>
    <t>(Ban hành theo QĐ số 15/2006/QĐ-BTC)</t>
  </si>
  <si>
    <t>CÔNG TY CỔ PHẦN THAN HÀ TU - VINACOMIN</t>
  </si>
  <si>
    <t>Ngày 2/3/2006 của Bộ trưởng BTC</t>
  </si>
  <si>
    <t>BẢNG CÂN ĐỐI KẾ TOÁN</t>
  </si>
  <si>
    <t xml:space="preserve"> Tháng 3 Năm 2014</t>
  </si>
  <si>
    <t>Đơn vị tính: Đồng Việt Nam</t>
  </si>
  <si>
    <t>TÀI SẢN</t>
  </si>
  <si>
    <t>SỐ CUỐI KỲ</t>
  </si>
  <si>
    <t>SỐ ĐẦU NĂM</t>
  </si>
  <si>
    <t>A/TÀI SẢN NGẮN HẠN</t>
  </si>
  <si>
    <t>I-Tiền và các khoản tương đương tiền</t>
  </si>
  <si>
    <t>1.Tiền</t>
  </si>
  <si>
    <t>2.Các khoản tương đương tiền</t>
  </si>
  <si>
    <t>II-Các khoản Đầu tư t/chính ngắn hạn</t>
  </si>
  <si>
    <t>1. Đầu tư ngắn hạn</t>
  </si>
  <si>
    <t>2. Dự phòng giảm giá đầu tư ngắn hạn</t>
  </si>
  <si>
    <t>III. Các khoản phải thu ngắn hạn</t>
  </si>
  <si>
    <t xml:space="preserve">  1. Phải thu của khách hàng </t>
  </si>
  <si>
    <t xml:space="preserve">  2. Trả trước cho người bán</t>
  </si>
  <si>
    <t xml:space="preserve">  3. Phải thu nội bộ ngắn hạn</t>
  </si>
  <si>
    <t xml:space="preserve">  4. Phải thu theo tiến độ kế hoạch hợp đồng xây dựng</t>
  </si>
  <si>
    <t xml:space="preserve">  5. Các khoản phải thu khác</t>
  </si>
  <si>
    <t xml:space="preserve">  6. Dự phòng các khoản phải thu khó đòi</t>
  </si>
  <si>
    <t>IV. Hàng tồn kho</t>
  </si>
  <si>
    <t xml:space="preserve">  1. Hàng tồn kho</t>
  </si>
  <si>
    <t xml:space="preserve">  2. Dự phòng giảm giá hàng tồn kho</t>
  </si>
  <si>
    <t>V. Tài sản ngắn hạn khác</t>
  </si>
  <si>
    <t xml:space="preserve">  1. Chi phí trả trước ngắn hạn </t>
  </si>
  <si>
    <t xml:space="preserve">  2. Thuế GTGT được khấu trừ</t>
  </si>
  <si>
    <t xml:space="preserve">  3. Thuế và các khoản khác phải thu Nhà nước</t>
  </si>
  <si>
    <t xml:space="preserve">  4. Tài sản ngắn hạn khác</t>
  </si>
  <si>
    <t>B - TÀI SẢN DÀI HẠN
(200=210+220+240+250+260)</t>
  </si>
  <si>
    <t xml:space="preserve">I. Các khoản phải thu dài hạn </t>
  </si>
  <si>
    <t xml:space="preserve">  1. Phải thu dài hạn của khách hàng</t>
  </si>
  <si>
    <t xml:space="preserve">  2. Vốn kinh doanh ở đơn vị trực thuộc</t>
  </si>
  <si>
    <t xml:space="preserve">  3. Phải thu dài hạn nội bộ </t>
  </si>
  <si>
    <t xml:space="preserve">  4. Phải thu dài hạn khác</t>
  </si>
  <si>
    <t xml:space="preserve">  5. Dự phòng phải thu dài hạn khó đòi (*)</t>
  </si>
  <si>
    <t>II. Tài sản cố định</t>
  </si>
  <si>
    <t xml:space="preserve">  1. Tài sản cố định hữu hình</t>
  </si>
  <si>
    <t xml:space="preserve">      - Nguyên giá</t>
  </si>
  <si>
    <t xml:space="preserve">      - Giá trị hao mòn luỹ kế (*)</t>
  </si>
  <si>
    <t xml:space="preserve">  2. Tài sản cố định thuê tài chính</t>
  </si>
  <si>
    <t xml:space="preserve">  3. Tài sản cố định vô hình</t>
  </si>
  <si>
    <t xml:space="preserve"> 4.  Chi phí xây dựng cơ bản dở dang</t>
  </si>
  <si>
    <t xml:space="preserve">    + XDCB dở dang</t>
  </si>
  <si>
    <t xml:space="preserve">    + SCL dở dang</t>
  </si>
  <si>
    <t>III. Bất động sản đầu tư</t>
  </si>
  <si>
    <t>IV. Các khoản đầu tư tài chính dài hạn</t>
  </si>
  <si>
    <t xml:space="preserve">  1. Đầu tư vào công ty con </t>
  </si>
  <si>
    <t xml:space="preserve">  2. Đầu tư vào công ty liên kết, liên doanh</t>
  </si>
  <si>
    <t xml:space="preserve">  3. Đầu tư dài hạn khác</t>
  </si>
  <si>
    <t xml:space="preserve">  4. Dự phòng giảm giá đầu tư tài chính dài hạn (*)</t>
  </si>
  <si>
    <t>V. Tài sản dài hạn khác</t>
  </si>
  <si>
    <t xml:space="preserve">  1. Chi phí trả trước dài hạn</t>
  </si>
  <si>
    <t xml:space="preserve">  2. Tài sản thuế thu nhập hoãn lại</t>
  </si>
  <si>
    <t xml:space="preserve">  3. Tài sản dài hạn khác</t>
  </si>
  <si>
    <t>TỔNG CỘNG TÀI SẢN</t>
  </si>
  <si>
    <t>NGUỒN VỐN</t>
  </si>
  <si>
    <t>SỐ ĐẦU KỲ</t>
  </si>
  <si>
    <t>A - NỢ PHẢI TRẢ (300 = 310+330)</t>
  </si>
  <si>
    <t>I. Nợ ngắn hạn</t>
  </si>
  <si>
    <t xml:space="preserve">  1. Vay và nợ ngắn hạn</t>
  </si>
  <si>
    <t xml:space="preserve">  2. Phải trả người bán </t>
  </si>
  <si>
    <t xml:space="preserve">  3. Người mua trả tiền trước</t>
  </si>
  <si>
    <t xml:space="preserve">  4. Thuế và các khoản phải nộp Nhà nước</t>
  </si>
  <si>
    <t xml:space="preserve">  5. Phải trả người lao động</t>
  </si>
  <si>
    <t xml:space="preserve">  6. Chi phí phải trả</t>
  </si>
  <si>
    <t xml:space="preserve">  7. Phải trả nội bộ</t>
  </si>
  <si>
    <t xml:space="preserve">  8. Phải trả theo tiến độ kế hoạch hợp đồng xây dựng</t>
  </si>
  <si>
    <t xml:space="preserve">  9. Các khoản phải trả, phải nộp ngắn hạn khác</t>
  </si>
  <si>
    <t xml:space="preserve">  10. Dự phòng phải trả ngắn hạn </t>
  </si>
  <si>
    <t xml:space="preserve">  11. Quỹ khen thưởng, phúc lợi</t>
  </si>
  <si>
    <t xml:space="preserve">   + Quỹ khen thưởng</t>
  </si>
  <si>
    <t xml:space="preserve">   + Quỹ phúc lợi</t>
  </si>
  <si>
    <t xml:space="preserve">   + Quỹ phúc lợi đã hình thành tài sản</t>
  </si>
  <si>
    <t xml:space="preserve">   + Quý thưởng ban quản lý điều hành</t>
  </si>
  <si>
    <t>II. Nợ dài hạn</t>
  </si>
  <si>
    <t xml:space="preserve">  1. Phải trả dài hạn người bán</t>
  </si>
  <si>
    <t xml:space="preserve">  2. Phải trả dài hạn nội bộ </t>
  </si>
  <si>
    <t xml:space="preserve">  3. Phải trả dài hạn khác</t>
  </si>
  <si>
    <t xml:space="preserve">  4. Vay và nợ dài hạn </t>
  </si>
  <si>
    <t xml:space="preserve">  5. Thuế thu nhập hoãn lại phải trả </t>
  </si>
  <si>
    <t xml:space="preserve">  6. Dự phòng trợ cấp mất việc làm</t>
  </si>
  <si>
    <t xml:space="preserve">  7. Dự phòng phải trả dài hạn </t>
  </si>
  <si>
    <t xml:space="preserve">  8. Doanh thu chưa thực hiện</t>
  </si>
  <si>
    <t xml:space="preserve"> 9. Quỹ phát triển khoa học và công nghệ</t>
  </si>
  <si>
    <t>B - VỐN CHỦ SỞ HỮU (400=410+430)</t>
  </si>
  <si>
    <t>I. Vốn chủ sở hữu</t>
  </si>
  <si>
    <t xml:space="preserve">  1. Vốn đầu tư của chủ sở hữu</t>
  </si>
  <si>
    <t xml:space="preserve">  2. Thặng dư vốn cổ phần</t>
  </si>
  <si>
    <t xml:space="preserve">  3. Vốn khác của chủ sở hữu </t>
  </si>
  <si>
    <t xml:space="preserve">  4. Cổ phiếu quỹ</t>
  </si>
  <si>
    <t xml:space="preserve">  5. Chênh lệch đánh gía lại tài sản</t>
  </si>
  <si>
    <t xml:space="preserve">  6. Chênh lệch tỷ gía hối đoái</t>
  </si>
  <si>
    <t xml:space="preserve">  7. Quỹ đầu tư phát triển</t>
  </si>
  <si>
    <t xml:space="preserve">  8. Qũy dự phòng tài chính</t>
  </si>
  <si>
    <t xml:space="preserve">  9. Quỹ khác thuộc vốn chủ sở hữu</t>
  </si>
  <si>
    <t xml:space="preserve"> 10. Lợi nhuận sau thuế chưa phân phối</t>
  </si>
  <si>
    <t xml:space="preserve"> 11. Nguồn vốn đầu tư XDCB</t>
  </si>
  <si>
    <t>12. Quỹ hỗ trợ sắp xếp đổi mới DN</t>
  </si>
  <si>
    <t>II. Nguồn kinh phí và quỹ khác</t>
  </si>
  <si>
    <t xml:space="preserve">  2. Nguồn kinh phí sự nghiệp</t>
  </si>
  <si>
    <t xml:space="preserve">  3. Nguồn kinh phí đã hình thành TSCĐ</t>
  </si>
  <si>
    <t>TỔNG CỘNG NGUỒN VỐN</t>
  </si>
  <si>
    <t>CÁC TÀI KHOẢN NGOÀI BẢNG CÂN ĐỐI KẾ TOÁN</t>
  </si>
  <si>
    <t>CHỈ TIÊU</t>
  </si>
  <si>
    <t>1. Tài sản thuê ngoài</t>
  </si>
  <si>
    <t>2. Vật tư hàng hóa nhận giữ hộ, nhận gia công</t>
  </si>
  <si>
    <t>2.1 Vật tư, hàng hoá nhận giữ hộ, nhận gia công</t>
  </si>
  <si>
    <t>2.2 Vật tư, hàng hoá nhận giữ hộkhi cổ phần hoá Công ty</t>
  </si>
  <si>
    <t>2.3 Vật tư, hàng hoá  viện trợ</t>
  </si>
  <si>
    <t>3. Hàng hoá nhận bán hộ, nhận ký cược, ký gửi</t>
  </si>
  <si>
    <t>4. Nợ khó đòi đã xử lý</t>
  </si>
  <si>
    <t>5. Ngoại tệ các loại (USD)</t>
  </si>
  <si>
    <t>6. Dự toán chi sự nghiệp, dự án</t>
  </si>
  <si>
    <t>NGƯỜI LẬP BIỀU</t>
  </si>
  <si>
    <t>KẾ TOÁN TRƯỞNG</t>
  </si>
  <si>
    <t>GIÁM ĐỐC</t>
  </si>
  <si>
    <t xml:space="preserve">                            TẬP ĐOÀN CÔNG NGHIỆP</t>
  </si>
  <si>
    <t xml:space="preserve">                    THAN - KHOÁNG SẢN VIỆT NAM</t>
  </si>
  <si>
    <r>
      <rPr>
        <sz val="8"/>
        <rFont val="Times New Roman"/>
        <family val="1"/>
      </rPr>
      <t xml:space="preserve">       </t>
    </r>
    <r>
      <rPr>
        <u/>
        <sz val="8"/>
        <rFont val="Times New Roman"/>
        <family val="1"/>
      </rPr>
      <t>CÔNG TY CỔ PHẦN THAN HÀ TU - VINACOMIN</t>
    </r>
  </si>
  <si>
    <t>LƯU CHUYỂN TIỀN TỆ (THEO PHƯƠNG PHÁP GIÁN TIẾP)</t>
  </si>
  <si>
    <t>Quý I - Năm 2014</t>
  </si>
  <si>
    <t>MÃ SỐ</t>
  </si>
  <si>
    <t>Quý I NĂM 2014</t>
  </si>
  <si>
    <t>Quý I NĂM 2013</t>
  </si>
  <si>
    <t>I. LƯU CHUYỂN TIỀN TỪ HOẠT ĐỘNG KINH DOANH</t>
  </si>
  <si>
    <t>1. Lợi nhuận trước thuế</t>
  </si>
  <si>
    <t>2. Điều chỉnh cho các khoản</t>
  </si>
  <si>
    <t>Khấu hao TSCĐ</t>
  </si>
  <si>
    <t>Các khoản dự phòng</t>
  </si>
  <si>
    <t>Chênh lệch tỷ giá hối đoái chưa thực hiện</t>
  </si>
  <si>
    <t>Lãi lỗ từ hoạt động đầu tư</t>
  </si>
  <si>
    <t>Chi phí lãi vay</t>
  </si>
  <si>
    <t>3. Lợi nhuận từ HĐKD trước thay đổi vốn lưu động</t>
  </si>
  <si>
    <t>(Tăng)/Giảm các khoản phải thu</t>
  </si>
  <si>
    <t>(Tăng)/Giảm hàng tồn kho</t>
  </si>
  <si>
    <t>(Tăng)/Giảm các khoản phải trả</t>
  </si>
  <si>
    <t>(Tăng)/Giảm chi phí trả trước</t>
  </si>
  <si>
    <t>Tiền lãi vay đã trả</t>
  </si>
  <si>
    <t>Thuế thu nhập doanh nghiệp đã nộp</t>
  </si>
  <si>
    <t>Tiền thu khác từ hoạt động kinh doanh</t>
  </si>
  <si>
    <t>Tiền chi khác từ hoạt động kinh doanh</t>
  </si>
  <si>
    <t>Lưu chuyển tiền thuần từ hoạt động kinh doanh</t>
  </si>
  <si>
    <t>II. LƯU CHUYỂN TIỀN TỪ HOẠT ĐỘNG ĐẦU TƯ</t>
  </si>
  <si>
    <t>1. Tiền chi để mua sắm, xây dựng TSCĐ và các TS dài hạn khác</t>
  </si>
  <si>
    <t xml:space="preserve">2. Tiền thu từ thanh lý, nhượng bán TSCĐ và các TS dài hạn khác </t>
  </si>
  <si>
    <t>3. Tiền chi cho vay, mua các công cụ nợ của đơn vị khác</t>
  </si>
  <si>
    <t xml:space="preserve">4. Tiền thu hồi cho vay, bán lại các công cụ nợ của đơn vị khác </t>
  </si>
  <si>
    <t>5. Tiền chi đầu tư góp vốn vào đơn vị khác</t>
  </si>
  <si>
    <t>6. Tiền thu hồi đầu tư góp vốn vào đơn vị khác</t>
  </si>
  <si>
    <t>7. Tiền thu lãi cho vay, cổ tức và lợi nhuận được chia</t>
  </si>
  <si>
    <t>Lưu chuyển tiền thuần từ hoạt động đầu tư</t>
  </si>
  <si>
    <t>III. Lưu chuyển tiền từ hoạt động tài chính</t>
  </si>
  <si>
    <t>1. Tiền thu từ phát hành cố phiếu, nhận vốn góp của chủ sở hữu</t>
  </si>
  <si>
    <t>2. Tiền chi trả vốn góp  cho các chủ sở hữu, mua lại cổ phiếu của DN đã phát hành</t>
  </si>
  <si>
    <t>3. Tiền vay ngắn hạn, dài hạn nhận được</t>
  </si>
  <si>
    <t>4. Tiền chi trả nợ gốc vay</t>
  </si>
  <si>
    <t xml:space="preserve">5. Tiền chi trả nợ thuê tài chính </t>
  </si>
  <si>
    <t xml:space="preserve">6. Cổ tức, lợi nhuận đã trả cho chủ sở hữu </t>
  </si>
  <si>
    <t>Lưu chuyển tiền thuần từ hoạt động tài chính</t>
  </si>
  <si>
    <t>IV.Lưu chuyển tiền thuần trong kỳ (50=20+30+40)</t>
  </si>
  <si>
    <t>Tiền tồn đầu kỳ</t>
  </si>
  <si>
    <t>ảnh hưởng của thay đổi tỷ giá quy đổi ngoại tệ</t>
  </si>
  <si>
    <t>Tiền tồn cuối kỳ</t>
  </si>
  <si>
    <t xml:space="preserve">                 NGƯỜI LẬP BIỀU</t>
  </si>
  <si>
    <t xml:space="preserve">    TẬP ĐOÀN CÔNG NGHIỆP</t>
  </si>
  <si>
    <t>THAN - KHOÁNG SẢN VIỆT NAM</t>
  </si>
  <si>
    <t>CÔNG TY CỔ PHẦN THAN HÀ TU-VINACOMIN</t>
  </si>
  <si>
    <t>BẢN THUYẾT MINH BÁO CÁO TÀI CHÍNH</t>
  </si>
  <si>
    <t>Quý I năm 2014</t>
  </si>
  <si>
    <t>ĐẶC ĐIỂM HOẠT ĐỘNG DOANH NGHIỆP:</t>
  </si>
  <si>
    <t>Hình thức sở hữu vốn</t>
  </si>
  <si>
    <t xml:space="preserve">   Công ty Cổ phần Than Hà Tu-TKV là Công ty cổ phần đuợc chuyển đổi từ Doanh nghiệp Nhà Nước theo </t>
  </si>
  <si>
    <t>quyết định số 2062/QĐ_BCN ngày 9/8/2006 của Bộ Công nghiệp; Giấy phép ĐKKD theo mô hình công ty cổ</t>
  </si>
  <si>
    <t>phần ngày 25 tháng 12 năm 2006.</t>
  </si>
  <si>
    <t xml:space="preserve"> Trụ sở chính của Công ty: Tổ 6 - khu 3 - Phường Hà Tu - Thành phố Hạ Long - Tỉnh Quảng Ninh.</t>
  </si>
  <si>
    <t>Lĩnh vực kinh doanh</t>
  </si>
  <si>
    <t xml:space="preserve">Lĩnh vực kinh doanh của công ty là sản xuất và kinh doanh dịch vụ </t>
  </si>
  <si>
    <t>Ngành nghề kinh doanh:</t>
  </si>
  <si>
    <t xml:space="preserve"> - Khai thác và thu gom than cứng, than non, than bùn</t>
  </si>
  <si>
    <t xml:space="preserve"> - Khai thác quặng kim loại khác không chứa sắt; khai thác quặng sắt.</t>
  </si>
  <si>
    <t xml:space="preserve"> - Khai thác quặng kim loại quý hiếm khác.</t>
  </si>
  <si>
    <t xml:space="preserve"> - Khai thác đá, cát, sỏi, đất sét.</t>
  </si>
  <si>
    <t xml:space="preserve"> - Khai thác gỗ.</t>
  </si>
  <si>
    <t xml:space="preserve"> - Sửa chữa máy vi tính và thiết bị ngoại vi ;điện tử và quang học.</t>
  </si>
  <si>
    <t xml:space="preserve"> - Sửa chữa máy móc, thiết bị ,sản phẩm kim loại đúc sẵn và các thiết bị khác.</t>
  </si>
  <si>
    <t xml:space="preserve"> - Sửa chữa thiết bị điện,thiết bị liên lạc.</t>
  </si>
  <si>
    <t xml:space="preserve"> - Sản xuất các cấu kiện kim loại.</t>
  </si>
  <si>
    <t xml:space="preserve"> - Rèn, dập, ép và cán kim loại; luyện bột kim loại.</t>
  </si>
  <si>
    <t xml:space="preserve"> - Lắp đặt hệ thống điện, hệ thống cấp, thoát nước, lò sưởi và điều hòa;lắp đặt máy móc và thiết bị công nghiệp</t>
  </si>
  <si>
    <t xml:space="preserve"> - Gia công cơ khí; xử lý và tráng phủ kim loại.</t>
  </si>
  <si>
    <t xml:space="preserve"> - Dịch vụ đồ uống; sản xuất đồ uống không cồn, nước khoáng; dịch vụ ăn uống khác.</t>
  </si>
  <si>
    <t xml:space="preserve"> - Sản xuất các loại bánh từ bột</t>
  </si>
  <si>
    <t xml:space="preserve"> - Cung cấp dịch vụ ăn uống theo hợp đồng không thường xuyên với khách hàng (phục vụ tiệc, hội họp, đám cưới )</t>
  </si>
  <si>
    <t xml:space="preserve"> - Nhà hàng và các dịch vụ ăn uống phục vụ lưu động.</t>
  </si>
  <si>
    <t xml:space="preserve"> - Hoạt động của các cơ sở thể thao.</t>
  </si>
  <si>
    <t xml:space="preserve"> - Vận tảI đường sắt, đường bộ, đường thủy nội địa.</t>
  </si>
  <si>
    <t xml:space="preserve"> - Hoạt động dịch vụ công nghệ thông tin và dịch vụ khác liên quan đến máy vi tính.</t>
  </si>
  <si>
    <t xml:space="preserve"> - Hoạt động dịch vụ hỗ trợ khai thác mỏ và quặng khác.</t>
  </si>
  <si>
    <t xml:space="preserve"> - Phá dỡ</t>
  </si>
  <si>
    <t xml:space="preserve"> - Chuẩn bị mặt bằng.</t>
  </si>
  <si>
    <t xml:space="preserve"> - Kho bãI và lưu giữ hàng hóa.</t>
  </si>
  <si>
    <t xml:space="preserve"> - Thoát nước và xử lý nước thải.</t>
  </si>
  <si>
    <t xml:space="preserve"> - Khai khoáng khác chưa được phân vào đâu.</t>
  </si>
  <si>
    <t>Thông tin chung:</t>
  </si>
  <si>
    <t>Tổng số CBCVN có mặt đến 31/03/2014: 2.407 người</t>
  </si>
  <si>
    <t>Tổng số CBCVN có mặt bình quân đến 31/3/2014: 2411 người</t>
  </si>
  <si>
    <t>Tổng quỹ lương : 47.542.097.000 đồng</t>
  </si>
  <si>
    <t>Tiền lương bình quân  : 6.534.000 đ/người/ tháng</t>
  </si>
  <si>
    <t>KỲ KẾ TOÁN, ĐƠN VỊ TIỀN TỆ SỬ DỤNG TRONG KẾ TOÁN</t>
  </si>
  <si>
    <t xml:space="preserve"> - Kỳ kế toán năm của công ty bắt đầu từ ngày 1/1/2014 và kết thúc vào ngày 31/3/2014</t>
  </si>
  <si>
    <t xml:space="preserve"> - Đơn vị tiền tệ sử dụng trong ghi chép kế toán là đồng Việt nam (VND)</t>
  </si>
  <si>
    <t>CHUẨN MỰC VÀ CHẾ ĐỘ KẾ TOÁN ÁP DỤNG</t>
  </si>
  <si>
    <t>Chế độ kế toán áp dụng:</t>
  </si>
  <si>
    <t>Công ty áp dụng chế độ kế toán được ban hành theo quyết định số 2917/QĐ-HĐQT ngày 27/12/2006 của</t>
  </si>
  <si>
    <t>HĐQT  TĐCN than - KSản Việt nam được BTC chấp thuận tại CV số 16148/BTC-CĐKT ngày 20/12/2006</t>
  </si>
  <si>
    <t>Tuyên bố về việc tuân thủ Chuẩn mực kế toán và Chế độ kế toán</t>
  </si>
  <si>
    <t>Công ty đã áp dụng các Chuẩn mực kế toán Việt Nam và các văn bản hướng dẫn chuẩn mực do NN đã</t>
  </si>
  <si>
    <t>ban hành.Các báo cáo tài chính được lập và trình bày theo đúng mọi quy định của từng chuẩn mực, thông tư</t>
  </si>
  <si>
    <t>hướng dẫn thực hiện chuẩn mực và Chế độ kế toán hiện hành.</t>
  </si>
  <si>
    <t>Hình thức kế toán áp dụng</t>
  </si>
  <si>
    <t>Công ty áp dụng hình thức kế toán Nhật ký chứng từ</t>
  </si>
  <si>
    <t>CÁC CHÍNH SÁCH KẾ TOÁN ÁP DỤNG :</t>
  </si>
  <si>
    <t>Nguyên tắc ghi nhận các khoản tiến và các khoản tương đương tiền:</t>
  </si>
  <si>
    <t xml:space="preserve"> + Các nghiệp vụ kinh tế phát sinh bằng ngoại tệ được quy đổi ra đồng VN theo tỷ giá giao dịch thực hiện</t>
  </si>
  <si>
    <t>tại thời điểm phát sinh nghiệp vụ. Tại thời điểm cuối năm các khoản mục tiền tệ có gốc ngoại tệ được quy đổi</t>
  </si>
  <si>
    <t>theo tỷ giá bình quân liên ngân hàng do Ngân hàng NN Việt Nam công bố vào ngày kết thúc niên độ Ktoán</t>
  </si>
  <si>
    <t xml:space="preserve"> + Chênh lệch tỷ giá thực tế Psinh trong kỳ và CL tỷ giá do đánh giá lại số dư các khoản mục tiền tệ tại</t>
  </si>
  <si>
    <t>thời điểm cuối năm được kết chuyển vào doanh thu hoặc chi phí tài chính trong năm tài chính</t>
  </si>
  <si>
    <t xml:space="preserve"> + Các khoản đầu tư ngắn hạn không quá 3 tháng có khả năng chuyển đổi dễ dàng thành tiền và ko có nhiều</t>
  </si>
  <si>
    <t>rủi ro trong chuyển đổi thành tiền kể từ ngày mua khoản đầu tư đó tại thời điểm báo cáo.</t>
  </si>
  <si>
    <t>Nguyên tắc ghi nhận hàng tồn kho:</t>
  </si>
  <si>
    <t xml:space="preserve"> + Hàng tồn kho được tính theo giá gốc.Trường hợp GTrị thuần có thể thực hiện được thấp hơn giá thì tính theo</t>
  </si>
  <si>
    <t>giá trị thuần có thể thực hiện được.Giá gốc hàng tồn kho bao gồm CP mua,chi phí CBiến và các chi phí liên</t>
  </si>
  <si>
    <t>quan trực tiếp khác phát sinh để có được hàng tồn kho ở địa điểm và trạng thái hiện tại.</t>
  </si>
  <si>
    <t xml:space="preserve"> + Giá trị hàng tồn kho được xác định theo phương pháp  bình quân gia quyền.</t>
  </si>
  <si>
    <t xml:space="preserve"> +  Hàng tồn kho được hạch toán theo phương pháp kê khai thường xuyên.Riêng PPháp xác định chi phí sản</t>
  </si>
  <si>
    <t>phẩm dở dang và thành phẩm thực hiện theo QĐ 2917/QĐ-HĐQT ngày 27/12/2006 của HĐQT  TĐCN nam</t>
  </si>
  <si>
    <t>than - Khoáng Sản Việt Nam</t>
  </si>
  <si>
    <t xml:space="preserve"> + Dự phòng giảm giá hàng tồn kho được lập vào thời điểm cuối năm là số c/lệch giữa giá gốc của hàng tồn</t>
  </si>
  <si>
    <t>kho lớn hơn giá trị thuần có thể thực hiện được của chúng.</t>
  </si>
  <si>
    <t>Nguyên tắc ghi nhận và khấu hao tài sản cố định</t>
  </si>
  <si>
    <t xml:space="preserve"> + Tài sản cố định hữu hình và TSCĐ vô hình được ghi nhận theo giá gốc. Trong quá trình sử dụng, TSCĐ </t>
  </si>
  <si>
    <t xml:space="preserve"> hữu hình được ghi nhận theo nguyên giá, hao mòn luỹ kế và giá trị còn lại.</t>
  </si>
  <si>
    <t xml:space="preserve"> +Tài sản cố định thuê tài chính được ghi nhận nguyên giá theo giá trị hợp lý hoặc giá trị hiện tại của khoản</t>
  </si>
  <si>
    <t>thanh toán tiền thuê tối thiểu(không bao gồm thuế GTGT) và các chi phí trực tiếp phát sinh ban đầu liên quan</t>
  </si>
  <si>
    <t>đến TSCĐ thuê tài chính. Trong quá trình sử dụng, TSCĐ thuê TC được nghi nhận theo nguyên giá, hao mòn</t>
  </si>
  <si>
    <t>luỹ kế và giá trị còn lại.</t>
  </si>
  <si>
    <t xml:space="preserve"> + Khấu hao được tính theo phương pháp đường thẳng.Thời gian khấu hao được ước tính như sau :</t>
  </si>
  <si>
    <t xml:space="preserve">     -Nhà cửa ,vật kiến trúc: 5-23 năm</t>
  </si>
  <si>
    <t xml:space="preserve">     -Máy móc, thiết bị : 3-8 năm </t>
  </si>
  <si>
    <t xml:space="preserve">     -Phương tiện vận tải : 3-8 năm</t>
  </si>
  <si>
    <t xml:space="preserve">    -Thiết bị, dụng cụ quản lý: 3-7 năm</t>
  </si>
  <si>
    <t>Nguyên tắc ghi nhận các khoản đầu tư tài chính</t>
  </si>
  <si>
    <t xml:space="preserve">  Khoản đầu tư vào Công ty con, Công ty liên kết được kế toán theo PP  giá gốc. Lợi nhuận thuần đuợc</t>
  </si>
  <si>
    <t xml:space="preserve">chia từ Cty con, Cty liên kết phát sinh sau ngày đầu tư được ghi  nhận vào báo cáo kết quả hoạt động kinh </t>
  </si>
  <si>
    <t>doanh. Các khoản được chia khác (ngoài LN thuần) được coi là phần thu hồi các khoản Đtư được ghi nhận</t>
  </si>
  <si>
    <t>là khoản giảm trừ giá gốc đầu tư.</t>
  </si>
  <si>
    <t xml:space="preserve">  Khoản đầu tư vào Cty liên doanh được kế toán theo phương pháp giá gốc. Khoản vốn góp liên doanh không</t>
  </si>
  <si>
    <t>điều chỉnh theo thay đổi của phần sở hữu của Công ty trong tài sản thuần của Cty liên doanh.Báo cáo KQ</t>
  </si>
  <si>
    <t>hoạt động kinh doanh của công ty phản ánh khoản thu nhập được chia từ lợi nhuận thuần luỹ kế của Cty liên</t>
  </si>
  <si>
    <t>doanh phát sinh sau khi góp vốn liên doanh.</t>
  </si>
  <si>
    <t>Nguyên tắc ghi  nhận và vốn hoá các khoản chi phí đi vay.</t>
  </si>
  <si>
    <t xml:space="preserve">  Chi phí đi vay được ghi nhận vào chi phí sản xuất, KD  trong kỳ khi phát sinh ,trừ chi phí đI vay liên quan</t>
  </si>
  <si>
    <t>trực tiếp đến việc đầu tư xây dựng hoặc sản xuất TS dở dang được tính vào giá trị của TS đó(được vốn hoá)</t>
  </si>
  <si>
    <t>khi có đủ các điều kiện quy định trong chuẩn mực Kế toán Việt Nam số 16"chi phí đi vay"</t>
  </si>
  <si>
    <t>Nguyên tắc ghi nhận và phân bổ chi phí trả trước</t>
  </si>
  <si>
    <t>Các chi phí trả trước chỉ liên quan đến chi phí sản xuất kinh doanh năm tài chính hiện tại được ghi nhận là chi</t>
  </si>
  <si>
    <t>phí trả trước ngắn hạn và được tính vào chi phí sản xuất kinh doanh trong năm tài chính</t>
  </si>
  <si>
    <t>Nguyên tắc ghi nhận chi phí phải trả</t>
  </si>
  <si>
    <t>Các khoản chi phí thực tế chưa phát sinh nhưng được trích trước vào chi phí sản xuất, kinh doanh trong kỳ để</t>
  </si>
  <si>
    <t>đảm bảo khi chi phí phát sinh thực tế không gây đột biến cho chi phí sản xuất kinh doanh trên cơ sở đảm bảo</t>
  </si>
  <si>
    <t>nguyên tắc phù hợp giữa doanh thu và chi phí.Khi các chi phí đó phát sinh, nếu có chênh lệch với số đã trích,</t>
  </si>
  <si>
    <t>kế toán tiến hành ghi bổ sung hoặc ghi giảm chi phí tương ứng với phần chênh lệch.</t>
  </si>
  <si>
    <t>Nguyên tắc và phương pháp ghi nhận các khoản dự phòng phải trả.</t>
  </si>
  <si>
    <t>Giá trị được nghi nhận của một khoản dự phòng phải trả là giá trị được ước tính hợp lý nhất về khoản tiền sẽ</t>
  </si>
  <si>
    <t>phảI chi để thanh toán nghĩa vụ nợ hiện tại tại ngày kết thúc kỳ KT năm hoặc tại ngày kết thúc kỳ kế toán</t>
  </si>
  <si>
    <t>giữa niên độ</t>
  </si>
  <si>
    <t>Nguyên tắc ghi nhận vốn chủ sở hữu</t>
  </si>
  <si>
    <t>Vốn đầu tư của chủ sở hữu được ghi nhận theo số vốn thực góp của chủ sở hữu.</t>
  </si>
  <si>
    <t>Vốn khác của chủ sở hữu được ghi theo giá trị còn lại giữa giá trị hợp lý của các tài sản mà doanh nghiệp được</t>
  </si>
  <si>
    <t>các tổ chức, cá nhân khác tặng, biếu sau khi trừ (-) các khoản thuế phải nộp (nếu có) liên quan đến các tài sản</t>
  </si>
  <si>
    <t>được tặng ,biếu này và khoản bổ sung vốn kinh doanh từ kết quả hoạt động kinh doanh.</t>
  </si>
  <si>
    <t>Cổ tức trả cho các cổ đông được ghi nhận là khoản phải trả trong Bảng cân đối kế toán của Công ty sau khi có</t>
  </si>
  <si>
    <t>thông báo chia cổ tức của Hội đồng Quản trị Công ty.</t>
  </si>
  <si>
    <t>Lợi nhuận sau thuế chưa phân phối là số lợi nhuận từ các hoạt động của Doanh nghiệp sau khi trừ(-) các khoản</t>
  </si>
  <si>
    <t>điều chỉnh do áp dụng hồi tố thay đổi CS kế toán và điều chỉnh hồi tố sai sót trọng yếu của các năm trước</t>
  </si>
  <si>
    <t>Nguyên tắc và phương pháp ghi nhận doanh thu</t>
  </si>
  <si>
    <t>Doanh thu bán hàng được ghi nhận khi đồng thời thoả mãn các điều kiện sau:</t>
  </si>
  <si>
    <t xml:space="preserve"> -Phần lớn  rủi  ro và lợi ích gắn liền với quyền sở hữu SP hoặc hàng hoá đã được chuyển giao cho người mua</t>
  </si>
  <si>
    <t xml:space="preserve"> -Công ty không còn nắm giữ quyền quản lý hàng hoá như người sở hữu hàng hoá hoặc quyền kiểm soát HH</t>
  </si>
  <si>
    <t xml:space="preserve"> -Doanh thu được xác định tương đối chắc chắn;</t>
  </si>
  <si>
    <t xml:space="preserve"> -Công ty đã thu được hoặc sẽ thu được lợi ích kinh tế từ giao dịch bán hàng.</t>
  </si>
  <si>
    <t xml:space="preserve"> -Xác định được chi phí liên quan đến giao dịch bán hàng.</t>
  </si>
  <si>
    <t>Doanh thu cung cấp dịch vụ</t>
  </si>
  <si>
    <t>Doanh thu cung cấp dịch vụ được ghi nhận khi kết quả của giao dịch đó được xác định một cách đáng tin cậy.</t>
  </si>
  <si>
    <t>Trường hợp việc cung cấp dịch vụ liên quan đến nhiều kỳ thì doanh thu được ghi nhận trong kỳ theo kết quả</t>
  </si>
  <si>
    <t>phần công việc đã hoàn thành vào ngày lập Bảng cân đối kế toán của kỳ đó. Kết quả của giao dịch cung cấp</t>
  </si>
  <si>
    <t>dịch vụ được xác định khi thoả mãn các điều kiện sau:</t>
  </si>
  <si>
    <t xml:space="preserve"> -Có khả năng thu được lợi ích kinh tế từ giao dịch cung cấp dịch vụ đó;</t>
  </si>
  <si>
    <t xml:space="preserve"> -Xác định được phần công việc đã hoàn thành vào ngày lập bảng cân đối kế toán;</t>
  </si>
  <si>
    <t xml:space="preserve"> -Xác định được chi phí phát sinh cho giao dịch và chi phí để hoành thành giao dịch cung cấp dịch vụ đó.</t>
  </si>
  <si>
    <t xml:space="preserve">Phần công việc cung cấp dịch vụ đã hoàn thành được xác định theo phương pháp đánh giá công việc hoàn </t>
  </si>
  <si>
    <t xml:space="preserve">thành </t>
  </si>
  <si>
    <t>Doanh thu hoạt động tài chính</t>
  </si>
  <si>
    <t>Doanh thu HĐTC khác được ghi nhận khi thoả mãn đồng thời 2 điều kiện sau :</t>
  </si>
  <si>
    <t xml:space="preserve">Cổ tức, lợi nhuận được chia được ghi nhận khi công ty được quyền nhận cổ tức hoặc được quyền nhận lợi </t>
  </si>
  <si>
    <t>nhuận từ việc góp vốn .</t>
  </si>
  <si>
    <t>Nguyên tắc và phương pháp ghi nhận chi phí tài chính</t>
  </si>
  <si>
    <t>Các khoản chi phí được ghi nhận vào chi phí tài chính gồm:</t>
  </si>
  <si>
    <t xml:space="preserve"> - Chi phí cho vay và đi vay vốn;</t>
  </si>
  <si>
    <t xml:space="preserve"> - Các khoản lỗ do thay đổi tỷ giá hối đoái của các nghịêp vụ phát sinh liên quan đến ngoại tệ;</t>
  </si>
  <si>
    <t>Nguyên tắc và phương pháp ghi nhận chi phí thuế TNDN hiện hành, chi phí thuế thu nhập</t>
  </si>
  <si>
    <t>Chi phí thuế thu nhập doanh nghiệp hiện hành được xác định trên cơ sở thu nhập chịu thuế và thuế suất thuế</t>
  </si>
  <si>
    <t xml:space="preserve">TNDN trong năm hiện hành. Năm 2014 Công ty được hưởng  ưu đãi về thuế suất thuế TNDN giảm 5% thuế suất thuế </t>
  </si>
  <si>
    <t>TNDN , do đó trong năm 2014 công ty phải nộp thuế TNDN thuế suất là 17%. Quý I công ty tạm nộp theo thuế suất trên.</t>
  </si>
  <si>
    <t>Thông tin bổ sung cho các khoản mục trình bày trong bảng cân đối kế toán</t>
  </si>
  <si>
    <t>Danh mục</t>
  </si>
  <si>
    <t>Cuối kỳ</t>
  </si>
  <si>
    <t>Đầu năm</t>
  </si>
  <si>
    <t>Tiền và các khoản tương đương tiền</t>
  </si>
  <si>
    <t xml:space="preserve"> - Tiền mặt</t>
  </si>
  <si>
    <t xml:space="preserve"> - Tiền gửi ngân hàng</t>
  </si>
  <si>
    <t xml:space="preserve"> - Tiền đang chuyển</t>
  </si>
  <si>
    <t xml:space="preserve"> - Các khoản tương đương tiền</t>
  </si>
  <si>
    <t>Các khoản đầu tư tài chính ngắn hạn khác</t>
  </si>
  <si>
    <t xml:space="preserve"> - Chứng khoán đầu tư ngắn hạn</t>
  </si>
  <si>
    <t xml:space="preserve"> - Đầu tư ngắn hạn khác</t>
  </si>
  <si>
    <t xml:space="preserve"> - Dự phòng giảm giá đầu tư ngắn hạn</t>
  </si>
  <si>
    <t>Các khoản phải thu ngắn hạn khác</t>
  </si>
  <si>
    <t xml:space="preserve"> - Phải thu về cổ phần hóa</t>
  </si>
  <si>
    <t xml:space="preserve"> - Phải thu về cổ tức và lợi nhuận được chia</t>
  </si>
  <si>
    <t xml:space="preserve"> - Phải thu người lao động</t>
  </si>
  <si>
    <t xml:space="preserve"> - Các khoản phải thu khác</t>
  </si>
  <si>
    <t>Hàng tồn kho</t>
  </si>
  <si>
    <t xml:space="preserve"> - Hàng mua đang đi trên đường</t>
  </si>
  <si>
    <t xml:space="preserve"> - Nguyên liệu, vật liệu</t>
  </si>
  <si>
    <t xml:space="preserve"> - Công cụ, dụng cụ</t>
  </si>
  <si>
    <t xml:space="preserve"> - Chi phí SXKD dở dang</t>
  </si>
  <si>
    <t xml:space="preserve"> - Thành phẩm</t>
  </si>
  <si>
    <t xml:space="preserve"> - Hàng hóa</t>
  </si>
  <si>
    <t xml:space="preserve"> - Hàng gửi đi bán</t>
  </si>
  <si>
    <t xml:space="preserve"> - Hàng hóa kho Bảo thuế</t>
  </si>
  <si>
    <t xml:space="preserve"> - Hàng hóa bất động sản</t>
  </si>
  <si>
    <t xml:space="preserve"> - Cộng giá gốc hàng tồn kho</t>
  </si>
  <si>
    <t>*Giá trị ghi sổ của hàng tồn kho dùng để thế chấp, cầm cố đảm bảo các</t>
  </si>
  <si>
    <t>khoản nợ phải trả</t>
  </si>
  <si>
    <t>*Giá trị hoàn nhập dự phòng giảm giá hàng tồn kho trong năm</t>
  </si>
  <si>
    <t>*Các trường hợp hoặc sự kiện dẫn đến phải trích thêm hoặc hoàn nhập dự</t>
  </si>
  <si>
    <t>phòng giảm giá hàng tồn kho</t>
  </si>
  <si>
    <t>Thuế và các khoản phải thu Nhà nước</t>
  </si>
  <si>
    <t xml:space="preserve"> - Thuế thu nhập doanh nghiệp nộp thừa</t>
  </si>
  <si>
    <t xml:space="preserve"> - Các khoản phải thu Nhà nước</t>
  </si>
  <si>
    <t>Phải thu dài hạn nội bộ</t>
  </si>
  <si>
    <t xml:space="preserve"> - Cho vay dài hạn nội bộ</t>
  </si>
  <si>
    <t xml:space="preserve"> - Phải thu dài hạn nội bộ khác</t>
  </si>
  <si>
    <t>Phải thu dài hạn khác</t>
  </si>
  <si>
    <t>Các khoản đầu tư dài hạn khác</t>
  </si>
  <si>
    <t>Chi phí trả trước dài hạn (242)</t>
  </si>
  <si>
    <t xml:space="preserve"> - CCDC chờ phân bổ</t>
  </si>
  <si>
    <t xml:space="preserve"> - Chi phí bồi thường đất khoán lâm nghiệp</t>
  </si>
  <si>
    <t xml:space="preserve"> - Gía trị còn lại TSCĐ chuyển đổi thành CCDC và TS khác theo TT45</t>
  </si>
  <si>
    <t xml:space="preserve"> - SCL hoàn thành chờ phân bổ 2013</t>
  </si>
  <si>
    <t xml:space="preserve"> - SCL hoàn thành chờ phân bổ 2014</t>
  </si>
  <si>
    <t xml:space="preserve"> -Chi phí môi trường 5%(PÁn cải tạo MT giai đoạn 1)</t>
  </si>
  <si>
    <t xml:space="preserve"> -Chi phí sử dụng đường bộ chờ chuyển cho kho vận</t>
  </si>
  <si>
    <t xml:space="preserve"> - CP lập và điều chỉnh dự án phát triển mỏ GĐ 2012-2018 </t>
  </si>
  <si>
    <t xml:space="preserve"> - CP đền bù đất rừng phục vụ đổ thải năm 2013-2015</t>
  </si>
  <si>
    <t>Các khoản vay &amp; nợ ngắn hạn</t>
  </si>
  <si>
    <t xml:space="preserve"> - Vay ngắn hạn</t>
  </si>
  <si>
    <t xml:space="preserve"> - Nợ dài hạn đến hạn trả</t>
  </si>
  <si>
    <t>Thuế &amp; các khoản nộp Nhà nước</t>
  </si>
  <si>
    <t xml:space="preserve"> - Thuế GTGT</t>
  </si>
  <si>
    <t xml:space="preserve"> - Thuế tiêu thụ đặc biệt</t>
  </si>
  <si>
    <t xml:space="preserve"> - Thuế xuất, nhập khẩu</t>
  </si>
  <si>
    <t xml:space="preserve"> - Thuế thu nhập doanh nghiệp</t>
  </si>
  <si>
    <t xml:space="preserve"> - Thuế thu nhập cá nhân</t>
  </si>
  <si>
    <t xml:space="preserve"> - Thuế thu nhập cá nhân (thu hộ - khấu trừ 10%)</t>
  </si>
  <si>
    <t xml:space="preserve"> - Thuế tài nguyên</t>
  </si>
  <si>
    <t xml:space="preserve"> - Thuế nhà đất và tiền thuê đất</t>
  </si>
  <si>
    <t xml:space="preserve"> - Các loại thuế khác</t>
  </si>
  <si>
    <t xml:space="preserve"> - Các khoản phí, lệ phí và các khoản phải nộp khác</t>
  </si>
  <si>
    <t>Chi phí phải trả</t>
  </si>
  <si>
    <t xml:space="preserve">  -Trích trước chi phí sử dụng thương hiệu VINACOMIN của Tập đoàn</t>
  </si>
  <si>
    <t xml:space="preserve"> - Trích trước các chỉ tiêu công nghệ</t>
  </si>
  <si>
    <t xml:space="preserve"> - Trích trước chi phí bóc đất để đủ hệ số</t>
  </si>
  <si>
    <t xml:space="preserve"> - Trích trước CP SCL</t>
  </si>
  <si>
    <t xml:space="preserve"> - Trích trước CP môi trường tại Công ty</t>
  </si>
  <si>
    <t xml:space="preserve"> - Trích trước lãi phải trả TC + ngân hàng</t>
  </si>
  <si>
    <t xml:space="preserve"> - Chi phí phải trả khác</t>
  </si>
  <si>
    <t>Các khoản phải trả, phải nộp ngắn hạn khác</t>
  </si>
  <si>
    <t xml:space="preserve"> - Tài sản thừa chờ giải quyết</t>
  </si>
  <si>
    <t xml:space="preserve"> - Kinh phí công đoàn</t>
  </si>
  <si>
    <t xml:space="preserve"> - Bảo hiểm xã hội, y tế </t>
  </si>
  <si>
    <t xml:space="preserve"> - Bảo hiểm xã hội, y tế (để lại Công ty)</t>
  </si>
  <si>
    <t xml:space="preserve"> - Kinh phí Đảng</t>
  </si>
  <si>
    <t xml:space="preserve"> - Các khoản phải trả, phải nộp khác</t>
  </si>
  <si>
    <t>Phải trả dài hạn nội bộ</t>
  </si>
  <si>
    <t xml:space="preserve"> - Vay dài hạn nội bộ</t>
  </si>
  <si>
    <t xml:space="preserve"> - Phải trả dài hạn nội bộ khác</t>
  </si>
  <si>
    <t>Các khoản vay &amp; nợ dài hạn</t>
  </si>
  <si>
    <t>Vay dài hạn</t>
  </si>
  <si>
    <t xml:space="preserve"> - Vay ngân hàng</t>
  </si>
  <si>
    <t xml:space="preserve"> - Công ty tài chính Tập đoàn than</t>
  </si>
  <si>
    <t xml:space="preserve"> - Tập đoàn CN than - KS Việt Nam</t>
  </si>
  <si>
    <t>Tài sản thuế thu nhập hoãn lại và thuế thu nhập hoãn lại phải trả</t>
  </si>
  <si>
    <t>Thông tin bổ sung cho các khoản mục trình bày trong báo cáo kết quả hoạt động SXKD</t>
  </si>
  <si>
    <t>Năm nay</t>
  </si>
  <si>
    <t>Năm trước</t>
  </si>
  <si>
    <t>Tổng doanh thu bán hàng và cung cấp dịch vụ (MS01)</t>
  </si>
  <si>
    <t>Trong đó:</t>
  </si>
  <si>
    <t xml:space="preserve"> + Doanh thu bán hàng</t>
  </si>
  <si>
    <t>Doanh thu thuần về bán hàng và CC dịch vụ (MS10)</t>
  </si>
  <si>
    <t xml:space="preserve"> + Doanh thu thuần trao đổi sản phẩm, hàng hóa</t>
  </si>
  <si>
    <t xml:space="preserve"> + Doanh thu thuần trao đổi dịch vụ</t>
  </si>
  <si>
    <t>Giá vốn hàng bán (MS11)</t>
  </si>
  <si>
    <t xml:space="preserve"> - Giá vốn của hàng hóa đã bán</t>
  </si>
  <si>
    <t>Doanh thu hoạt động tài chính (MS21)</t>
  </si>
  <si>
    <t xml:space="preserve"> - Lãi tiền gửi, tiền cho vay</t>
  </si>
  <si>
    <t>Chi phí tài chính (MS22)</t>
  </si>
  <si>
    <t xml:space="preserve"> - Lãi tiền vay</t>
  </si>
  <si>
    <t xml:space="preserve"> + Lãi tiền vay ngắn hạn</t>
  </si>
  <si>
    <t xml:space="preserve"> + Lãi tiền vay trung, dài hạn</t>
  </si>
  <si>
    <t xml:space="preserve"> - Lãi (lỗ) chênh lệch tỷ giá đã thực hiện</t>
  </si>
  <si>
    <t xml:space="preserve"> - Lỗ chênh lệch tỷ giá chưa thực hiện</t>
  </si>
  <si>
    <t>Chi phí thuế TNDN hiện hành (MS51)</t>
  </si>
  <si>
    <t xml:space="preserve"> - Chi phí thuế TNDN tính trên DT chịu thuế năm hiện hành</t>
  </si>
  <si>
    <t>Chi phí sản xuất kinh doanh theo yếu tố</t>
  </si>
  <si>
    <t>Chi phí nguyên liệu, vật liệu</t>
  </si>
  <si>
    <t xml:space="preserve"> - Nguyên vật liệu</t>
  </si>
  <si>
    <t xml:space="preserve"> - Nhiên liệu</t>
  </si>
  <si>
    <t xml:space="preserve"> - Động lực</t>
  </si>
  <si>
    <t>Chi phí nhân công</t>
  </si>
  <si>
    <t xml:space="preserve"> - Tiền lương</t>
  </si>
  <si>
    <t xml:space="preserve"> - BHXH, BHYT, KPCĐ</t>
  </si>
  <si>
    <t xml:space="preserve"> - Ăn ca</t>
  </si>
  <si>
    <t>Chi phí khấu hao TSCĐ</t>
  </si>
  <si>
    <t>Chi phí dịch vụ mua ngoài</t>
  </si>
  <si>
    <t>Chi phí khác bằng tiền</t>
  </si>
  <si>
    <t>Trích trước các chỉ tiêu công nghệ</t>
  </si>
  <si>
    <t xml:space="preserve">          LẬP BiỂU                                KẾ TOÁN TRƯỞNG</t>
  </si>
  <si>
    <t xml:space="preserve">               TẬP ĐOÀN CÔNG NGHIỆP</t>
  </si>
  <si>
    <t xml:space="preserve">         THAN - KHOÁNG SẢN VIỆT NAM</t>
  </si>
  <si>
    <t>Mẫu số B02a- DN</t>
  </si>
  <si>
    <t>BÁO CÁO KẾT QUẢ HOẠT ĐỘNG KINH DOANH</t>
  </si>
  <si>
    <t>Tháng 3 năm 2014</t>
  </si>
  <si>
    <t xml:space="preserve">Mã </t>
  </si>
  <si>
    <t>Kỳ</t>
  </si>
  <si>
    <t>Lũy kế</t>
  </si>
  <si>
    <t>số</t>
  </si>
  <si>
    <t>này</t>
  </si>
  <si>
    <t>1. Doanh thu bán hàng và cung cấp dịch vụ</t>
  </si>
  <si>
    <t>2. Các khoản giảm trừ  doanh thu</t>
  </si>
  <si>
    <t>3. Doanh thu thuần (10 = 01- 02)</t>
  </si>
  <si>
    <t>4. Giá vốn hàng bán</t>
  </si>
  <si>
    <t>5. Lợi nhuận gộp  (20 = 10 - 11)</t>
  </si>
  <si>
    <t>6. Doanh thu hoạt động tài chính</t>
  </si>
  <si>
    <t>7. Chi phí tài chính</t>
  </si>
  <si>
    <t xml:space="preserve">  - Trong đó:Chi phí lãi vay </t>
  </si>
  <si>
    <t>8. Chi phí bán hàng</t>
  </si>
  <si>
    <t>9. Chi phí quản lý doanh nghiệp</t>
  </si>
  <si>
    <t>10 LN thuần từ HĐKD {30 = 20 + (21 - 22) - (24 + 25)}</t>
  </si>
  <si>
    <t>11. Thu nhập khác</t>
  </si>
  <si>
    <t>12. Chi phí khác</t>
  </si>
  <si>
    <t>13. Lợi nhuận khác (40 = 31 - 32)</t>
  </si>
  <si>
    <t xml:space="preserve">14. Tổng LN kế toán trước thuế  (50=30+40+45) </t>
  </si>
  <si>
    <t>15. Chi phí thuế TNDN hiện hành</t>
  </si>
  <si>
    <t>16. Chi phí thuế TNDN hoãn lại</t>
  </si>
  <si>
    <t>17. Lợi nhuận sau thuế TNDN (60 = 50-51-52)</t>
  </si>
  <si>
    <t>18- Lãi cơ bản trên cổ phiếu (*)</t>
  </si>
  <si>
    <t>Khoản mục</t>
  </si>
  <si>
    <t>Nhà cửa</t>
  </si>
  <si>
    <t>Máy móc thiết bị</t>
  </si>
  <si>
    <t>Phương tiện vận tải, truyền dẫn</t>
  </si>
  <si>
    <t>Thiết bị dụng cụ quản lý</t>
  </si>
  <si>
    <t>TSCĐ khác</t>
  </si>
  <si>
    <t>Tổng cộng</t>
  </si>
  <si>
    <t>Nguyên giá TSCĐ hữu hình</t>
  </si>
  <si>
    <t>Số dư đầu năm</t>
  </si>
  <si>
    <t xml:space="preserve"> - Mua trong năm</t>
  </si>
  <si>
    <t xml:space="preserve"> - Đầu tư XDCB hoàn thành</t>
  </si>
  <si>
    <t xml:space="preserve"> - Do chuyển thành CCDC &amp; TS khác</t>
  </si>
  <si>
    <t xml:space="preserve"> - Do nhượng bán</t>
  </si>
  <si>
    <t xml:space="preserve">Số dư cuối năm </t>
  </si>
  <si>
    <t>Giá trị hao mòn luỹ kế</t>
  </si>
  <si>
    <t xml:space="preserve"> - Khấu hao trong năm</t>
  </si>
  <si>
    <t>Tr. Đó:  Do trích khấu hao</t>
  </si>
  <si>
    <t xml:space="preserve">            Hao mòn TS PLCC + Nguồn cấp</t>
  </si>
  <si>
    <t xml:space="preserve"> - Giảm khác ( Do chuyển thành CCDC &amp; TS khác )</t>
  </si>
  <si>
    <t>Giá trị còn lại của TSCĐ HH</t>
  </si>
  <si>
    <t xml:space="preserve"> - Tại ngày đầu năm </t>
  </si>
  <si>
    <t xml:space="preserve"> - Tại ngày cuối năm</t>
  </si>
  <si>
    <t xml:space="preserve">          * Giá trị còn lại cuối năm của TSCĐ hữu hình đã dùng thế chấp, cầm cố các khoản vay:</t>
  </si>
  <si>
    <t xml:space="preserve">          * Nguyên giá TSCĐ cuối năm đã hết khấu hao nhưng vẫn còn sử dụng :</t>
  </si>
  <si>
    <t xml:space="preserve">                     - Tài sản cố định hữu hình : </t>
  </si>
  <si>
    <t xml:space="preserve">                     - Tài sản cố định vô hình :</t>
  </si>
  <si>
    <t xml:space="preserve">          * Nguyên giá TSCĐ cuối kỳ chờ thanh lý:</t>
  </si>
  <si>
    <t xml:space="preserve">          * Các cam kết về việc mua, bán TSCĐ hữu hình có gía trị lớn chưa thực hiện  :</t>
  </si>
  <si>
    <t xml:space="preserve">          * Các thay đổi khác về TSCĐ hữu hình :</t>
  </si>
  <si>
    <t>8 - Tăng, giảm TSCĐ hữu hình</t>
  </si>
  <si>
    <t>10 - Tăng, giảm tài sản cố định vô hình :</t>
  </si>
  <si>
    <t>Bóc đất XDCB</t>
  </si>
  <si>
    <t>Quyền phát hành</t>
  </si>
  <si>
    <t>Giấy phép và giấy phép nhượng quyền</t>
  </si>
  <si>
    <t>Bản quyền, bằng sáng chế</t>
  </si>
  <si>
    <t>Nhãn hiệu hàng hoá</t>
  </si>
  <si>
    <t>Phần mềm máy vi tính</t>
  </si>
  <si>
    <t>TSCĐ vô                  hình khác</t>
  </si>
  <si>
    <t>Nguyên giá TSCĐ vô hình</t>
  </si>
  <si>
    <t xml:space="preserve">Số dư đầu năm </t>
  </si>
  <si>
    <t xml:space="preserve"> - Tạo ra từ nội bộ doanh nghiệp</t>
  </si>
  <si>
    <t xml:space="preserve"> - Tăng do hợp nhất kinh doanh</t>
  </si>
  <si>
    <t xml:space="preserve"> - Tăng khỏc</t>
  </si>
  <si>
    <t xml:space="preserve"> - Giảm khác ( Do chuyển đổi thành CCDC và TS khác )</t>
  </si>
  <si>
    <t xml:space="preserve"> - Thanh lý, nhượng bán</t>
  </si>
  <si>
    <t>số dư cuối năm</t>
  </si>
  <si>
    <t xml:space="preserve"> - Thanh lý nhượng bán </t>
  </si>
  <si>
    <t>Giá trị còn lại của TSCĐ VH</t>
  </si>
  <si>
    <t>11 - Chi phí xõy dựng cơ bản dở dang :</t>
  </si>
  <si>
    <r>
      <t xml:space="preserve"> - </t>
    </r>
    <r>
      <rPr>
        <b/>
        <u/>
        <sz val="11"/>
        <rFont val="Times New Roman"/>
        <family val="1"/>
        <charset val="163"/>
      </rPr>
      <t>Chi phớ XDCB dở dang</t>
    </r>
  </si>
  <si>
    <t xml:space="preserve">         - Mua sắm mới</t>
  </si>
  <si>
    <t xml:space="preserve">         - XDCB dở dang</t>
  </si>
  <si>
    <r>
      <t xml:space="preserve">        </t>
    </r>
    <r>
      <rPr>
        <i/>
        <u/>
        <sz val="11"/>
        <rFont val="Times New Roman"/>
        <family val="1"/>
        <charset val="163"/>
      </rPr>
      <t xml:space="preserve"> Trong đú</t>
    </r>
    <r>
      <rPr>
        <i/>
        <sz val="11"/>
        <rFont val="Times New Roman"/>
        <family val="1"/>
        <charset val="163"/>
      </rPr>
      <t xml:space="preserve"> : Những công trình lớn </t>
    </r>
  </si>
  <si>
    <t xml:space="preserve"> + DA XD nhà văn phòng</t>
  </si>
  <si>
    <t xml:space="preserve"> + CT ®­êng g/ th«ng tõ má than Hµ Tu ra khai tr­êng NB</t>
  </si>
  <si>
    <t xml:space="preserve"> + CP lập đề án Duy trì và PT sản xuất</t>
  </si>
  <si>
    <t xml:space="preserve"> + DA ĐT khai thác lộ thiên Bắc Bàng Danh</t>
  </si>
  <si>
    <t xml:space="preserve">         - SCL- TSCĐ</t>
  </si>
  <si>
    <t xml:space="preserve">Trong đó : Những thiết bị lớn </t>
  </si>
  <si>
    <t>12 - Tăng, giảm bất động sản đầu tư :</t>
  </si>
  <si>
    <t xml:space="preserve">      - Thuyết  minh số liệu và giải trình khác theo yờu cầu của Chuẩn mực kế toán số 05 '' Bất động sản đầu tư ''</t>
  </si>
  <si>
    <t>22 - Vốn chủ sở hữu</t>
  </si>
  <si>
    <t>a. Bảng đối chiếu biến động của vốn chủ sở hữu</t>
  </si>
  <si>
    <t>vốn ĐT của chủ sở hữu</t>
  </si>
  <si>
    <t>Thặng dư vốn CP</t>
  </si>
  <si>
    <t>LN chưa phân phối</t>
  </si>
  <si>
    <t>Vốn khác của chủ sở hữu</t>
  </si>
  <si>
    <t>Cổ phiếu quỹ</t>
  </si>
  <si>
    <t>Chênh lệch đánh giá lại TS</t>
  </si>
  <si>
    <t>Quỹ dự phòng tài chính</t>
  </si>
  <si>
    <t>Quỹ đầu tư phát triển</t>
  </si>
  <si>
    <t>Nguồn vốn đầu tư XDCB</t>
  </si>
  <si>
    <t>Số dư đầu năm trước</t>
  </si>
  <si>
    <t xml:space="preserve"> - Tăng vốn trong năm trước</t>
  </si>
  <si>
    <t xml:space="preserve"> - Lãi trong năm trước</t>
  </si>
  <si>
    <t xml:space="preserve"> - Tăng khác</t>
  </si>
  <si>
    <t xml:space="preserve"> - Giảm vốn trong năm trước</t>
  </si>
  <si>
    <t xml:space="preserve"> - Lỗ trong năm trước</t>
  </si>
  <si>
    <t xml:space="preserve"> - Giảm khác</t>
  </si>
  <si>
    <t>Số DC năm trước -Số DĐ năm nay</t>
  </si>
  <si>
    <t xml:space="preserve"> - Tăng vốn trong năm nay</t>
  </si>
  <si>
    <t xml:space="preserve"> - Lãi trong năm nay</t>
  </si>
  <si>
    <t xml:space="preserve"> - Giảm vốn trong năm nay</t>
  </si>
  <si>
    <t xml:space="preserve"> - Lỗ trong năm nay</t>
  </si>
  <si>
    <t>Số dư cuối năm nay</t>
  </si>
  <si>
    <t>b. Chi tiết vốn đầu tư của chủ sở hữu</t>
  </si>
  <si>
    <t>Cuối năm</t>
  </si>
  <si>
    <t xml:space="preserve"> - Vốn góp của Nhà nước ( CPNN )</t>
  </si>
  <si>
    <t xml:space="preserve"> -  Vốn góp của các đối tượng khác ( CPPT )</t>
  </si>
  <si>
    <t xml:space="preserve"> - Vốn tự bổ sung</t>
  </si>
  <si>
    <t xml:space="preserve"> - Khác</t>
  </si>
  <si>
    <t>Cộng</t>
  </si>
  <si>
    <t>c. Các giao dịch về vốn với các chủ sở hữu và phân phối cổ tức, chia lợi nhuận</t>
  </si>
  <si>
    <t xml:space="preserve"> - Vốn đầu tư của chủ sở hữu</t>
  </si>
  <si>
    <t xml:space="preserve"> + Vốn góp đầu năm</t>
  </si>
  <si>
    <t xml:space="preserve"> + Vốn góp tăng trong năm</t>
  </si>
  <si>
    <t xml:space="preserve"> + Vốn góp giảm trong năm </t>
  </si>
  <si>
    <t xml:space="preserve"> + Vốn góp cuối năm</t>
  </si>
  <si>
    <t xml:space="preserve"> - Cổ tức , lợi nhuận đã chia</t>
  </si>
  <si>
    <t>d. Cổ tức</t>
  </si>
  <si>
    <t xml:space="preserve"> - Cổ tức đã công bố sau ngày kết thúc kỳ kế toán năm</t>
  </si>
  <si>
    <t xml:space="preserve"> + Cổ tức đã công bố trên cổ phiếu phổ thông </t>
  </si>
  <si>
    <t xml:space="preserve"> + Cổ tức đã công bố trên cổ phiếu ưu đãi</t>
  </si>
  <si>
    <t xml:space="preserve"> - Cổ tức của cổ phiếu ưu đãi luỹ kế chưa ghi nhận được</t>
  </si>
  <si>
    <t xml:space="preserve">đ.Cổ phiếu </t>
  </si>
  <si>
    <t xml:space="preserve"> - Số lượng cổ phiếu đăng ký phát hành </t>
  </si>
  <si>
    <t xml:space="preserve"> - Số lượng cổ phiếu đã bán ra công chúng</t>
  </si>
  <si>
    <t xml:space="preserve"> + Cổ phiếu phổ thông</t>
  </si>
  <si>
    <t xml:space="preserve"> - Số lượng cổ phiếu được mua lại</t>
  </si>
  <si>
    <t xml:space="preserve"> - Số lượng cổ phiếu đang lưu hành</t>
  </si>
  <si>
    <t xml:space="preserve"> * Mệnh giá cổ phiếu đang lưu hành :</t>
  </si>
  <si>
    <t>e. Các quỹ của doanh nghiệp :</t>
  </si>
  <si>
    <t xml:space="preserve"> - Quỹ đầu tư phát triển</t>
  </si>
  <si>
    <t xml:space="preserve"> - Quỹ dự phòng tài chính</t>
  </si>
  <si>
    <t xml:space="preserve"> - Quỹ khác thuộc vốn chủ sở hữu</t>
  </si>
  <si>
    <t xml:space="preserve"> * Mục đích trích lập và sử sụng các quỹ của doanh nghiệp</t>
  </si>
  <si>
    <t>g. Thu nhập và chi phí ,lãi hoặc lỗ được ghi nhận trực tiếp vào vốn chủ sở hữu theo quy định của các chuẩn mực kế toán cụ thể .</t>
  </si>
</sst>
</file>

<file path=xl/styles.xml><?xml version="1.0" encoding="utf-8"?>
<styleSheet xmlns="http://schemas.openxmlformats.org/spreadsheetml/2006/main">
  <numFmts count="11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#,##0.0_);[Red]\(#,##0.0\)"/>
    <numFmt numFmtId="167" formatCode="0.000"/>
    <numFmt numFmtId="168" formatCode="0.0%"/>
    <numFmt numFmtId="169" formatCode="0.0"/>
    <numFmt numFmtId="170" formatCode="_-&quot;$&quot;* #,##0_-;\-&quot;$&quot;* #,##0_-;_-&quot;$&quot;* &quot;-&quot;_-;_-@_-"/>
    <numFmt numFmtId="171" formatCode="##.##%"/>
    <numFmt numFmtId="172" formatCode="&quot;\&quot;#,##0;[Red]&quot;\&quot;&quot;\&quot;\-#,##0"/>
    <numFmt numFmtId="173" formatCode="_ * #,##0.00_ ;_ * \-#,##0.00_ ;_ * &quot;-&quot;??_ ;_ @_ "/>
    <numFmt numFmtId="174" formatCode="_ * #,##0_ ;_ * \-#,##0_ ;_ * &quot;-&quot;_ ;_ @_ "/>
    <numFmt numFmtId="175" formatCode="_-* #,##0_-;\-* #,##0_-;_-* &quot;-&quot;_-;_-@_-"/>
    <numFmt numFmtId="176" formatCode="_-* #,##0.00_-;\-* #,##0.00_-;_-* &quot;-&quot;??_-;_-@_-"/>
    <numFmt numFmtId="177" formatCode="#,###&quot; &quot;;\(#,###\)"/>
    <numFmt numFmtId="178" formatCode="#,###&quot;  &quot;;\(#,###\)&quot; &quot;"/>
    <numFmt numFmtId="179" formatCode="_-[$€-2]* #,##0.00_-;\-[$€-2]* #,##0.00_-;_-[$€-2]* &quot;-&quot;??_-"/>
    <numFmt numFmtId="180" formatCode="&quot;\&quot;#,##0.00;[Red]&quot;\&quot;\-#,##0.00"/>
    <numFmt numFmtId="181" formatCode="&quot;\&quot;#,##0.00;[Red]&quot;\&quot;&quot;\&quot;&quot;\&quot;&quot;\&quot;&quot;\&quot;&quot;\&quot;\-#,##0.00"/>
    <numFmt numFmtId="182" formatCode="&quot;\&quot;#,##0;[Red]&quot;\&quot;\-#,##0"/>
    <numFmt numFmtId="183" formatCode="_-&quot;$&quot;* #,##0.00_-;\-&quot;$&quot;* #,##0.00_-;_-&quot;$&quot;* &quot;-&quot;??_-;_-@_-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_ &quot;\&quot;* #,##0_ ;_ &quot;\&quot;* \-#,##0_ ;_ &quot;\&quot;* &quot;-&quot;_ ;_ @_ "/>
    <numFmt numFmtId="188" formatCode="_ &quot;\&quot;* #,##0.00_ ;_ &quot;\&quot;* \-#,##0.00_ ;_ &quot;\&quot;* &quot;-&quot;??_ ;_ @_ "/>
    <numFmt numFmtId="189" formatCode="_ &quot;\&quot;* ###,0&quot;.&quot;00_ ;_ &quot;\&quot;* \-###,0&quot;.&quot;00_ ;_ &quot;\&quot;* &quot;-&quot;??_ ;_ @_ "/>
    <numFmt numFmtId="190" formatCode="mmm"/>
    <numFmt numFmtId="191" formatCode="_-* #,##0.00\ &quot;$&quot;_-;\-* #,##0.00\ &quot;$&quot;_-;_-* &quot;-&quot;??\ &quot;$&quot;_-;_-@_-"/>
    <numFmt numFmtId="192" formatCode="_(* #,##0.0000_);_(* \(#,##0.0000\);_(* &quot;-&quot;??_);_(@_)"/>
    <numFmt numFmtId="193" formatCode="_-* #,##0.00\ _$_-;\-* #,##0.00\ _$_-;_-* &quot;-&quot;??\ _$_-;_-@_-"/>
    <numFmt numFmtId="194" formatCode="#,##0\ &quot;FB&quot;;[Red]\-#,##0\ &quot;FB&quot;"/>
    <numFmt numFmtId="195" formatCode="#,##0\ &quot;FB&quot;;\-#,##0\ &quot;FB&quot;"/>
    <numFmt numFmtId="196" formatCode="##,###.##"/>
    <numFmt numFmtId="197" formatCode="0.000_)"/>
    <numFmt numFmtId="198" formatCode="#,##0_)_%;\(#,##0\)_%;"/>
    <numFmt numFmtId="199" formatCode="_._.* #,##0.0_)_%;_._.* \(#,##0.0\)_%;_._.* \ .0_)_%"/>
    <numFmt numFmtId="200" formatCode="#,##0.0_)_%;\(#,##0.0\)_%;\ \ .0_)_%"/>
    <numFmt numFmtId="201" formatCode="###,###,##0.000"/>
    <numFmt numFmtId="202" formatCode="#.##0_);\(#.##0\)"/>
    <numFmt numFmtId="203" formatCode="_._.* #,##0.000_)_%;_._.* \(#,##0.000\)_%;_._.* \ .000_)_%"/>
    <numFmt numFmtId="204" formatCode="#,##0.0_);\(#,##0.0\)"/>
    <numFmt numFmtId="205" formatCode="_(* #,##0.000_);_(* \(#,##0.000\);_(* &quot;-&quot;??_);_(@_)"/>
    <numFmt numFmtId="206" formatCode="_ * #,##0.00_)\ _₫_ ;_ * \(#,##0.00\)\ _₫_ ;_ * &quot;-&quot;??_)\ _₫_ ;_ @_ "/>
    <numFmt numFmtId="207" formatCode="#,##0;\(#,##0\)"/>
    <numFmt numFmtId="208" formatCode="_(* #.##0_);_(* \(#.##0\);_(* &quot;-&quot;_);_(@_)"/>
    <numFmt numFmtId="209" formatCode="\$#,##0\ ;\(\$#,##0\)"/>
    <numFmt numFmtId="210" formatCode="* \(#,##0\);* #,##0_);&quot;-&quot;??_);@"/>
    <numFmt numFmtId="211" formatCode="_ &quot;$&quot;\ * #,##0.00_ ;_ &quot;$&quot;\ * \-#,##0.00_ ;_ &quot;$&quot;\ * &quot;-&quot;??_ ;_ @_ "/>
    <numFmt numFmtId="212" formatCode="_ &quot;R&quot;\ * #,##0_ ;_ &quot;R&quot;\ * \-#,##0_ ;_ &quot;R&quot;\ * &quot;-&quot;_ ;_ @_ "/>
    <numFmt numFmtId="213" formatCode="##,##0%"/>
    <numFmt numFmtId="214" formatCode="#,###%"/>
    <numFmt numFmtId="215" formatCode="##.##"/>
    <numFmt numFmtId="216" formatCode="###,###"/>
    <numFmt numFmtId="217" formatCode="###.###"/>
    <numFmt numFmtId="218" formatCode="##,###.####"/>
    <numFmt numFmtId="219" formatCode="&quot;$&quot;* #,##0_)_%;&quot;$&quot;* \(#,##0\)_%;&quot;$&quot;* &quot;-&quot;??_)_%;@_)_%"/>
    <numFmt numFmtId="220" formatCode="_-* #,##0.0000\ _F_-;\-* #,##0.0000\ _F_-;_-* &quot;-&quot;??\ _F_-;_-@_-"/>
    <numFmt numFmtId="221" formatCode="_ &quot;$&quot;\ * #,##0_ ;_ &quot;$&quot;\ * \-#,##0_ ;_ &quot;$&quot;\ * &quot;-&quot;??_ ;_ @_ "/>
    <numFmt numFmtId="222" formatCode="_(* #.##0._);_(* \(#.##0.\);_(* &quot;-&quot;??_);_(@_)"/>
    <numFmt numFmtId="223" formatCode="&quot;$&quot;* #,##0.00_);&quot;$&quot;* \(#,##0.00\)"/>
    <numFmt numFmtId="224" formatCode="_ * #,##0.0_ ;_ * \-#,##0.0_ ;_ * &quot;-&quot;??_ ;_ @_ "/>
    <numFmt numFmtId="225" formatCode="_(* #.##._);_(* \(#.##.\);_(* &quot;-&quot;??_);_(@_ⴆ"/>
    <numFmt numFmtId="226" formatCode="_ * #,##0_ ;_ * \-#,##0_ ;_ * &quot;-&quot;??_ ;_ @_ "/>
    <numFmt numFmtId="227" formatCode="_(* #.#._);_(* \(#.#.\);_(* &quot;-&quot;??_);_(@_ⴆ"/>
    <numFmt numFmtId="228" formatCode="\t0.00%"/>
    <numFmt numFmtId="229" formatCode="#0.##"/>
    <numFmt numFmtId="230" formatCode="##,##0.##"/>
    <numFmt numFmtId="231" formatCode="* #,##0_);* \(#,##0\);&quot;-&quot;??_);@"/>
    <numFmt numFmtId="232" formatCode="\t#\ ??/??"/>
    <numFmt numFmtId="233" formatCode="#."/>
    <numFmt numFmtId="234" formatCode="#.00"/>
    <numFmt numFmtId="235" formatCode="#,##0\ "/>
    <numFmt numFmtId="236" formatCode="#,###"/>
    <numFmt numFmtId="237" formatCode="#,##0\ &quot;mk&quot;;[Red]\-#,##0\ &quot;mk&quot;"/>
    <numFmt numFmtId="238" formatCode="_-* #,##0\ _m_k_-;\-* #,##0\ _m_k_-;_-* &quot;-&quot;\ _m_k_-;_-@_-"/>
    <numFmt numFmtId="239" formatCode="&quot;$&quot;#.00"/>
    <numFmt numFmtId="240" formatCode="_-* #,##0.00\ _F_B_-;\-* #,##0.00\ _F_B_-;_-* &quot;-&quot;??\ _F_B_-;_-@_-"/>
    <numFmt numFmtId="241" formatCode="&quot;£&quot;#,##0;\-&quot;£&quot;#,##0"/>
    <numFmt numFmtId="242" formatCode="_-&quot;ß&quot;* #,##0_-;\-&quot;ß&quot;* #,##0_-;_-&quot;ß&quot;* &quot;-&quot;_-;_-@_-"/>
    <numFmt numFmtId="243" formatCode="_-&quot;ß&quot;* #,##0.00_-;\-&quot;ß&quot;* #,##0.00_-;_-&quot;ß&quot;* &quot;-&quot;??_-;_-@_-"/>
    <numFmt numFmtId="244" formatCode="0_)%;\(0\)%"/>
    <numFmt numFmtId="245" formatCode="0%_);\(0%\)"/>
    <numFmt numFmtId="246" formatCode="#,##0\ &quot;$&quot;;[Red]\-#,##0\ &quot;$&quot;"/>
    <numFmt numFmtId="247" formatCode="mmm\-yyyy"/>
    <numFmt numFmtId="248" formatCode="%#.00"/>
    <numFmt numFmtId="249" formatCode="d"/>
    <numFmt numFmtId="250" formatCode="#"/>
    <numFmt numFmtId="251" formatCode="&quot;¡Ì&quot;#,##0;[Red]\-&quot;¡Ì&quot;#,##0"/>
    <numFmt numFmtId="252" formatCode="#,##0.00\ &quot;F&quot;;[Red]\-#,##0.00\ &quot;F&quot;"/>
    <numFmt numFmtId="253" formatCode="###,0&quot;.&quot;00\ &quot;F&quot;;[Red]\-###,0&quot;.&quot;00\ &quot;F&quot;"/>
    <numFmt numFmtId="254" formatCode="&quot;\&quot;#,##0;[Red]\-&quot;\&quot;#,##0"/>
    <numFmt numFmtId="255" formatCode="#,##0\ &quot;F&quot;;\-#,##0\ &quot;F&quot;"/>
    <numFmt numFmtId="256" formatCode="#,##0\ &quot;F&quot;;[Red]\-#,##0\ &quot;F&quot;"/>
    <numFmt numFmtId="257" formatCode="_-* #,##0\ &quot;F&quot;_-;\-* #,##0\ &quot;F&quot;_-;_-* &quot;-&quot;\ &quot;F&quot;_-;_-@_-"/>
    <numFmt numFmtId="258" formatCode="#,##0.00\ &quot;F&quot;;\-#,##0.00\ &quot;F&quot;"/>
    <numFmt numFmtId="259" formatCode="###\ ###\ ###\ ###\ #00"/>
    <numFmt numFmtId="260" formatCode="_-&quot;£&quot;* #,##0_-;\-&quot;£&quot;* #,##0_-;_-&quot;£&quot;* &quot;-&quot;_-;_-@_-"/>
    <numFmt numFmtId="261" formatCode="_-&quot;£&quot;* #,##0.00_-;\-&quot;£&quot;* #,##0.00_-;_-&quot;£&quot;* &quot;-&quot;??_-;_-@_-"/>
    <numFmt numFmtId="262" formatCode="_(* #,##0.00000_);_(* \(#,##0.00000\);_(* &quot;-&quot;??_);_(@_)"/>
    <numFmt numFmtId="263" formatCode="&quot;$&quot;* #,##0_);&quot;$&quot;* \(#,##0\)"/>
    <numFmt numFmtId="264" formatCode="&quot;$&quot;* #,##0.00_)_%;&quot;$&quot;* \(#,##0.00\)_%"/>
    <numFmt numFmtId="265" formatCode="&quot;$&quot;* #,##0_)_%;&quot;$&quot;* \(#,##0\)_%"/>
    <numFmt numFmtId="266" formatCode="#,##0_)_%;\(#,##0\)_%"/>
    <numFmt numFmtId="267" formatCode="#,##0.00_)_%;\(#,##0.00\)_%"/>
    <numFmt numFmtId="268" formatCode="_-* #,##0.00_-;_-* #,##0.00\-;_-* &quot;-&quot;??_-;_-@_-"/>
    <numFmt numFmtId="269" formatCode="_-* #,##0_-;_-* #,##0\-;_-* &quot;-&quot;_-;_-@_-"/>
    <numFmt numFmtId="270" formatCode="#,##0\ &quot;$&quot;_);[Red]\(#,##0\ &quot;$&quot;\)"/>
    <numFmt numFmtId="271" formatCode="_ &quot;￥&quot;* #,##0_ ;_ &quot;￥&quot;* \-#,##0_ ;_ &quot;￥&quot;* &quot;-&quot;_ ;_ @_ "/>
    <numFmt numFmtId="272" formatCode="_ &quot;￥&quot;* #,##0.00_ ;_ &quot;￥&quot;* \-#,##0.00_ ;_ &quot;￥&quot;* &quot;-&quot;??_ ;_ @_ "/>
  </numFmts>
  <fonts count="299">
    <font>
      <sz val="12"/>
      <name val=".VnTime"/>
    </font>
    <font>
      <b/>
      <sz val="12"/>
      <name val=".VnTime"/>
    </font>
    <font>
      <i/>
      <sz val="12"/>
      <name val=".VnTime"/>
    </font>
    <font>
      <sz val="12"/>
      <name val=".VnTime"/>
    </font>
    <font>
      <b/>
      <sz val="10"/>
      <name val=".VnTime"/>
      <family val="2"/>
    </font>
    <font>
      <sz val="10"/>
      <name val=".VnTime"/>
      <family val="2"/>
    </font>
    <font>
      <sz val="10"/>
      <name val=".VnTime"/>
    </font>
    <font>
      <sz val="8"/>
      <name val="Arial"/>
      <family val="2"/>
    </font>
    <font>
      <sz val="12"/>
      <name val=".VnTimeH"/>
      <family val="2"/>
    </font>
    <font>
      <b/>
      <sz val="12"/>
      <name val=".VnTime"/>
      <family val="2"/>
    </font>
    <font>
      <b/>
      <sz val="14"/>
      <name val=".VnTimeH"/>
      <family val="2"/>
    </font>
    <font>
      <sz val="10"/>
      <name val="Arial"/>
      <family val="2"/>
    </font>
    <font>
      <sz val="12"/>
      <name val=".VnTime"/>
      <family val="2"/>
    </font>
    <font>
      <b/>
      <i/>
      <sz val="12"/>
      <name val=".VnTime"/>
      <family val="2"/>
    </font>
    <font>
      <b/>
      <sz val="12"/>
      <name val=".VnTimeH"/>
      <family val="2"/>
    </font>
    <font>
      <sz val="11"/>
      <name val=".VnTime"/>
      <family val="2"/>
    </font>
    <font>
      <sz val="8"/>
      <name val=".VnTime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.VnTimeH"/>
      <family val="2"/>
    </font>
    <font>
      <i/>
      <sz val="10"/>
      <name val=".VnTime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b/>
      <sz val="10"/>
      <name val=".VnTimeH"/>
      <family val="2"/>
    </font>
    <font>
      <sz val="9"/>
      <color indexed="10"/>
      <name val="Arial"/>
      <family val="2"/>
    </font>
    <font>
      <sz val="12"/>
      <name val=".VnArial"/>
      <family val="2"/>
    </font>
    <font>
      <b/>
      <sz val="12"/>
      <name val=".VnArial"/>
      <family val="2"/>
    </font>
    <font>
      <sz val="13"/>
      <name val=".VnArial"/>
      <family val="2"/>
    </font>
    <font>
      <sz val="11"/>
      <name val=".VnArial"/>
      <family val="2"/>
    </font>
    <font>
      <sz val="10"/>
      <name val=".VnArial"/>
      <family val="2"/>
    </font>
    <font>
      <sz val="12"/>
      <color indexed="10"/>
      <name val=".VnArial"/>
      <family val="2"/>
    </font>
    <font>
      <i/>
      <sz val="10"/>
      <name val=".VnArial"/>
      <family val="2"/>
    </font>
    <font>
      <i/>
      <sz val="12"/>
      <name val=".VnArial"/>
      <family val="2"/>
    </font>
    <font>
      <sz val="12"/>
      <color indexed="10"/>
      <name val=".vntime"/>
    </font>
    <font>
      <sz val="12"/>
      <name val="Arial"/>
      <family val="2"/>
    </font>
    <font>
      <sz val="12"/>
      <name val=".VnTime"/>
    </font>
    <font>
      <sz val="10"/>
      <color indexed="10"/>
      <name val=".VnArial"/>
      <family val="2"/>
    </font>
    <font>
      <b/>
      <sz val="12"/>
      <color indexed="10"/>
      <name val=".VnTime"/>
      <family val="2"/>
    </font>
    <font>
      <sz val="14"/>
      <name val=".VnAristote"/>
      <family val="2"/>
    </font>
    <font>
      <b/>
      <sz val="10"/>
      <name val=".vntime"/>
    </font>
    <font>
      <i/>
      <sz val="12"/>
      <name val=".vntime"/>
      <family val="2"/>
    </font>
    <font>
      <b/>
      <sz val="16"/>
      <name val=".VnTime"/>
      <family val="2"/>
    </font>
    <font>
      <b/>
      <sz val="14"/>
      <name val=".vntime"/>
      <family val="2"/>
    </font>
    <font>
      <sz val="11"/>
      <name val=".VnTimeH"/>
      <family val="2"/>
    </font>
    <font>
      <b/>
      <u/>
      <sz val="10"/>
      <name val=".VnTimeH"/>
      <family val="2"/>
    </font>
    <font>
      <sz val="9"/>
      <name val=".VnTime"/>
    </font>
    <font>
      <sz val="10"/>
      <color indexed="8"/>
      <name val=".VnArial"/>
      <family val="2"/>
    </font>
    <font>
      <sz val="14"/>
      <name val=".VnArial"/>
      <family val="2"/>
    </font>
    <font>
      <b/>
      <sz val="12"/>
      <name val=".VnTeknicalH"/>
      <family val="2"/>
    </font>
    <font>
      <b/>
      <i/>
      <sz val="16"/>
      <name val=".VnTime"/>
      <family val="2"/>
    </font>
    <font>
      <sz val="13"/>
      <name val=".VnTime"/>
      <family val="2"/>
    </font>
    <font>
      <sz val="14"/>
      <name val=".VnTimeH"/>
      <family val="2"/>
    </font>
    <font>
      <sz val="14"/>
      <name val=".VnAvantH"/>
      <family val="2"/>
    </font>
    <font>
      <sz val="12"/>
      <name val=".VnAvantH"/>
      <family val="2"/>
    </font>
    <font>
      <b/>
      <i/>
      <sz val="10"/>
      <name val="Arial"/>
      <family val="2"/>
    </font>
    <font>
      <sz val="10"/>
      <color indexed="10"/>
      <name val=".vntime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color indexed="8"/>
      <name val="Arial"/>
      <family val="2"/>
    </font>
    <font>
      <sz val="10"/>
      <name val="Arial"/>
      <family val="2"/>
      <charset val="163"/>
    </font>
    <font>
      <sz val="12"/>
      <name val="VNI-Times"/>
    </font>
    <font>
      <b/>
      <sz val="10"/>
      <name val="SVNtimes new roman"/>
      <family val="2"/>
    </font>
    <font>
      <sz val="12"/>
      <name val="VNtimes new roman"/>
      <family val="2"/>
    </font>
    <font>
      <sz val="10"/>
      <name val="?? ??"/>
      <family val="1"/>
      <charset val="136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|??¢¥¢¬¨Ï"/>
      <family val="1"/>
      <charset val="129"/>
    </font>
    <font>
      <sz val="10"/>
      <name val="QBJ-??10pt"/>
      <family val="3"/>
      <charset val="129"/>
    </font>
    <font>
      <sz val="12"/>
      <color indexed="8"/>
      <name val="???"/>
      <family val="1"/>
      <charset val="129"/>
    </font>
    <font>
      <sz val="12"/>
      <name val="__"/>
      <family val="1"/>
      <charset val="129"/>
    </font>
    <font>
      <sz val="14"/>
      <name val="__"/>
      <family val="3"/>
      <charset val="129"/>
    </font>
    <font>
      <sz val="12"/>
      <name val="___"/>
      <family val="1"/>
      <charset val="129"/>
    </font>
    <font>
      <sz val="12"/>
      <name val="____"/>
      <charset val="136"/>
    </font>
    <font>
      <sz val="10"/>
      <name val="___"/>
      <family val="3"/>
      <charset val="129"/>
    </font>
    <font>
      <sz val="12"/>
      <name val="___"/>
      <family val="3"/>
    </font>
    <font>
      <sz val="10"/>
      <name val="VNI-Times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0"/>
      <name val="VnTimes"/>
      <family val="2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1"/>
      <name val="VNI-Times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color indexed="9"/>
      <name val=".VnArial"/>
      <family val="2"/>
    </font>
    <font>
      <sz val="11"/>
      <color indexed="9"/>
      <name val="Calibri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8"/>
      <name val="Times New Roman"/>
      <family val="1"/>
    </font>
    <font>
      <sz val="10"/>
      <color indexed="20"/>
      <name val=".VnArial"/>
      <family val="2"/>
    </font>
    <font>
      <sz val="11"/>
      <color indexed="20"/>
      <name val="Calibri"/>
      <family val="2"/>
    </font>
    <font>
      <sz val="12"/>
      <name val="Tms Rmn"/>
    </font>
    <font>
      <sz val="11"/>
      <name val="µ¸¿ò"/>
      <charset val="129"/>
    </font>
    <font>
      <sz val="11"/>
      <name val="µ¸¿ò"/>
      <family val="1"/>
    </font>
    <font>
      <sz val="10"/>
      <name val="±¼¸²A¼"/>
      <family val="3"/>
      <charset val="129"/>
    </font>
    <font>
      <sz val="10"/>
      <name val="Arial"/>
    </font>
    <font>
      <sz val="10"/>
      <name val="Helv"/>
    </font>
    <font>
      <b/>
      <sz val="10"/>
      <color indexed="52"/>
      <name val=".VnArial"/>
      <family val="2"/>
    </font>
    <font>
      <b/>
      <sz val="11"/>
      <color indexed="52"/>
      <name val="Calibri"/>
      <family val="2"/>
    </font>
    <font>
      <b/>
      <sz val="10"/>
      <name val="Helv"/>
    </font>
    <font>
      <b/>
      <sz val="8"/>
      <color indexed="12"/>
      <name val="Arial"/>
      <family val="2"/>
    </font>
    <font>
      <sz val="11"/>
      <name val="Tms Rmn"/>
    </font>
    <font>
      <sz val="11"/>
      <name val="Times New Roman"/>
      <family val="1"/>
    </font>
    <font>
      <sz val="10"/>
      <color indexed="8"/>
      <name val="MS Sans Serif"/>
      <family val="2"/>
    </font>
    <font>
      <sz val="11"/>
      <name val="VNarial"/>
    </font>
    <font>
      <b/>
      <sz val="14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VNcentury Gothic"/>
    </font>
    <font>
      <b/>
      <sz val="15"/>
      <name val="VNcentury Gothic"/>
    </font>
    <font>
      <sz val="12"/>
      <name val="SVNtimes new roman"/>
      <family val="2"/>
    </font>
    <font>
      <sz val="8"/>
      <name val="SVNtimes new roman"/>
      <family val="2"/>
    </font>
    <font>
      <b/>
      <sz val="10"/>
      <color indexed="9"/>
      <name val=".VnArial"/>
      <family val="2"/>
    </font>
    <font>
      <b/>
      <sz val="11"/>
      <color indexed="9"/>
      <name val="Calibri"/>
      <family val="2"/>
    </font>
    <font>
      <sz val="10"/>
      <name val="VNI-Aptima"/>
    </font>
    <font>
      <sz val="10"/>
      <name val="SVNtimes new roman"/>
      <family val="2"/>
    </font>
    <font>
      <sz val="10"/>
      <color indexed="8"/>
      <name val="Arial"/>
    </font>
    <font>
      <sz val="1"/>
      <color indexed="8"/>
      <name val="Courier"/>
      <family val="3"/>
    </font>
    <font>
      <i/>
      <sz val="10"/>
      <name val="Times New Roman"/>
      <family val="1"/>
      <charset val="163"/>
    </font>
    <font>
      <b/>
      <sz val="12"/>
      <color indexed="8"/>
      <name val=".VnTime"/>
      <family val="2"/>
    </font>
    <font>
      <sz val="10"/>
      <color indexed="16"/>
      <name val="MS Serif"/>
      <family val="1"/>
    </font>
    <font>
      <b/>
      <sz val="1"/>
      <color indexed="8"/>
      <name val="Courier"/>
      <family val="3"/>
    </font>
    <font>
      <i/>
      <sz val="10"/>
      <color indexed="23"/>
      <name val=".VnArial"/>
      <family val="2"/>
    </font>
    <font>
      <i/>
      <sz val="11"/>
      <color indexed="23"/>
      <name val="Calibri"/>
      <family val="2"/>
    </font>
    <font>
      <b/>
      <sz val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6"/>
      <name val="VNottawa"/>
      <family val="2"/>
    </font>
    <font>
      <sz val="10"/>
      <color indexed="17"/>
      <name val=".VnArial"/>
      <family val="2"/>
    </font>
    <font>
      <sz val="11"/>
      <color indexed="17"/>
      <name val="Calibri"/>
      <family val="2"/>
    </font>
    <font>
      <sz val="8"/>
      <name val="Arial"/>
    </font>
    <font>
      <b/>
      <sz val="12"/>
      <color indexed="9"/>
      <name val="Tms Rmn"/>
    </font>
    <font>
      <b/>
      <sz val="12"/>
      <name val="Helv"/>
    </font>
    <font>
      <b/>
      <sz val="11"/>
      <color indexed="56"/>
      <name val=".VnArial"/>
      <family val="2"/>
    </font>
    <font>
      <b/>
      <sz val="11"/>
      <color indexed="56"/>
      <name val="Calibri"/>
      <family val="2"/>
    </font>
    <font>
      <b/>
      <sz val="11"/>
      <name val="Arial"/>
      <family val="2"/>
    </font>
    <font>
      <b/>
      <sz val="8"/>
      <name val="MS Sans Serif"/>
      <family val="2"/>
    </font>
    <font>
      <sz val="10"/>
      <color indexed="62"/>
      <name val=".VnArial"/>
      <family val="2"/>
    </font>
    <font>
      <sz val="11"/>
      <color indexed="62"/>
      <name val="Calibri"/>
      <family val="2"/>
    </font>
    <font>
      <sz val="12"/>
      <name val="VNI-Aptima"/>
    </font>
    <font>
      <sz val="12"/>
      <name val="VnTime(Ds)"/>
      <family val="1"/>
    </font>
    <font>
      <sz val="10"/>
      <color indexed="52"/>
      <name val=".VnArial"/>
      <family val="2"/>
    </font>
    <font>
      <sz val="11"/>
      <color indexed="52"/>
      <name val="Calibri"/>
      <family val="2"/>
    </font>
    <font>
      <b/>
      <sz val="11"/>
      <name val="Helv"/>
    </font>
    <font>
      <sz val="10"/>
      <name val=".VnAvant"/>
      <family val="2"/>
    </font>
    <font>
      <sz val="9"/>
      <name val="ＭＳ 明朝"/>
      <family val="1"/>
      <charset val="128"/>
    </font>
    <font>
      <sz val="10"/>
      <color indexed="60"/>
      <name val=".Vn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sz val="12"/>
      <name val="바탕체"/>
      <family val="1"/>
      <charset val="129"/>
    </font>
    <font>
      <sz val="11"/>
      <color indexed="8"/>
      <name val="Arial"/>
      <family val="2"/>
    </font>
    <font>
      <sz val="13"/>
      <name val="Arial"/>
      <family val="2"/>
    </font>
    <font>
      <sz val="11"/>
      <color indexed="8"/>
      <name val="Calibri"/>
      <family val="2"/>
      <charset val="163"/>
    </font>
    <font>
      <sz val="11"/>
      <color indexed="8"/>
      <name val="Times New Roman"/>
      <family val="2"/>
    </font>
    <font>
      <sz val="14"/>
      <name val="System"/>
      <family val="2"/>
    </font>
    <font>
      <b/>
      <sz val="11"/>
      <name val="Arial"/>
    </font>
    <font>
      <b/>
      <sz val="10"/>
      <color indexed="63"/>
      <name val=".VnArial"/>
      <family val="2"/>
    </font>
    <font>
      <b/>
      <sz val="11"/>
      <color indexed="63"/>
      <name val="Calibri"/>
      <family val="2"/>
    </font>
    <font>
      <b/>
      <sz val="10"/>
      <color indexed="8"/>
      <name val=".VnTimeH"/>
      <family val="2"/>
    </font>
    <font>
      <sz val="10"/>
      <name val="MS Sans Serif"/>
    </font>
    <font>
      <sz val="12"/>
      <name val="Helv"/>
    </font>
    <font>
      <b/>
      <sz val="10"/>
      <name val="MS Sans Serif"/>
    </font>
    <font>
      <sz val="8"/>
      <name val="Wingdings"/>
      <charset val="2"/>
    </font>
    <font>
      <sz val="11"/>
      <name val="3C_Times_T"/>
    </font>
    <font>
      <b/>
      <sz val="18"/>
      <color indexed="8"/>
      <name val="Cambria"/>
      <family val="1"/>
    </font>
    <font>
      <sz val="8"/>
      <name val="MS Sans Serif"/>
      <family val="2"/>
    </font>
    <font>
      <b/>
      <sz val="8"/>
      <color indexed="8"/>
      <name val="Helv"/>
      <family val="2"/>
    </font>
    <font>
      <sz val="10"/>
      <name val="Symbol"/>
      <family val="1"/>
      <charset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name val="Arial"/>
      <family val="2"/>
      <charset val="163"/>
    </font>
    <font>
      <sz val="12"/>
      <name val="VNTime"/>
    </font>
    <font>
      <b/>
      <sz val="13"/>
      <color indexed="8"/>
      <name val=".VnTimeH"/>
      <family val="2"/>
    </font>
    <font>
      <sz val="14"/>
      <name val=".Vn3DH"/>
      <family val="2"/>
    </font>
    <font>
      <sz val="10"/>
      <name val="VNtimes new roman"/>
      <family val="2"/>
    </font>
    <font>
      <sz val="14"/>
      <name val="VnTime"/>
      <family val="2"/>
    </font>
    <font>
      <b/>
      <sz val="8"/>
      <name val="VN Helvetica"/>
    </font>
    <font>
      <b/>
      <sz val="10"/>
      <name val="VN AvantGBook"/>
    </font>
    <font>
      <sz val="11"/>
      <color indexed="10"/>
      <name val="Calibri"/>
      <family val="2"/>
    </font>
    <font>
      <sz val="10"/>
      <name val="Geneva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2"/>
      <color indexed="8"/>
      <name val="바탕체"/>
      <family val="1"/>
      <charset val="129"/>
    </font>
    <font>
      <sz val="10"/>
      <name val="Helv"/>
      <family val="2"/>
    </font>
    <font>
      <sz val="12"/>
      <name val="바탕체"/>
      <family val="1"/>
    </font>
    <font>
      <sz val="12"/>
      <name val="宋体"/>
      <charset val="134"/>
    </font>
    <font>
      <sz val="14"/>
      <name val="ＭＳ 明朝"/>
      <family val="1"/>
      <charset val="128"/>
    </font>
    <font>
      <u/>
      <sz val="12"/>
      <color indexed="12"/>
      <name val="Times New Roman"/>
      <family val="1"/>
    </font>
    <font>
      <u/>
      <sz val="12"/>
      <color indexed="36"/>
      <name val="Times New Roman"/>
      <family val="1"/>
    </font>
    <font>
      <i/>
      <sz val="11"/>
      <name val=".VnArial Narrow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u/>
      <sz val="8"/>
      <name val="Times New Roman"/>
      <family val="1"/>
    </font>
    <font>
      <b/>
      <sz val="16"/>
      <name val="Times New Roman"/>
      <family val="1"/>
    </font>
    <font>
      <b/>
      <i/>
      <sz val="14"/>
      <name val="Times New Roman"/>
      <family val="1"/>
    </font>
    <font>
      <i/>
      <sz val="10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u/>
      <sz val="10"/>
      <name val="Times New Roman"/>
      <family val="1"/>
    </font>
    <font>
      <b/>
      <u/>
      <sz val="9"/>
      <name val="Times New Roman"/>
      <family val="1"/>
    </font>
    <font>
      <b/>
      <u/>
      <sz val="11"/>
      <name val="Times New Roman"/>
      <family val="1"/>
    </font>
    <font>
      <sz val="9"/>
      <color indexed="58"/>
      <name val="Times New Roman"/>
      <family val="1"/>
    </font>
    <font>
      <sz val="9"/>
      <name val="Times New Roman"/>
      <family val="1"/>
    </font>
    <font>
      <sz val="9"/>
      <color indexed="10"/>
      <name val="Times New Roman"/>
      <family val="1"/>
    </font>
    <font>
      <sz val="8"/>
      <color indexed="10"/>
      <name val="Times New Roman"/>
      <family val="1"/>
    </font>
    <font>
      <i/>
      <sz val="8"/>
      <name val="Times New Roman"/>
      <family val="1"/>
    </font>
    <font>
      <i/>
      <sz val="9"/>
      <name val="Times New Roman"/>
      <family val="1"/>
    </font>
    <font>
      <i/>
      <sz val="9"/>
      <color indexed="10"/>
      <name val="Times New Roman"/>
      <family val="1"/>
    </font>
    <font>
      <i/>
      <sz val="8"/>
      <color indexed="10"/>
      <name val="Times New Roman"/>
      <family val="1"/>
    </font>
    <font>
      <sz val="9"/>
      <color indexed="12"/>
      <name val="Times New Roman"/>
      <family val="1"/>
    </font>
    <font>
      <i/>
      <sz val="8"/>
      <color indexed="8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8"/>
      <name val="Times New Roman"/>
      <family val="1"/>
    </font>
    <font>
      <b/>
      <i/>
      <sz val="8"/>
      <name val="Times New Roman"/>
      <family val="1"/>
      <charset val="163"/>
    </font>
    <font>
      <b/>
      <i/>
      <sz val="10"/>
      <name val="Times New Roman"/>
      <family val="1"/>
    </font>
    <font>
      <b/>
      <i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6"/>
      <name val="Times New Roman"/>
      <family val="1"/>
    </font>
    <font>
      <b/>
      <sz val="11"/>
      <name val="Times New Roman"/>
      <family val="1"/>
    </font>
    <font>
      <sz val="10"/>
      <color indexed="10"/>
      <name val="Times New Roman"/>
      <family val="1"/>
    </font>
    <font>
      <b/>
      <i/>
      <sz val="11"/>
      <name val="Times New Roman"/>
      <family val="1"/>
    </font>
    <font>
      <i/>
      <sz val="8"/>
      <color indexed="12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9"/>
      <color indexed="10"/>
      <name val="Times New Roman"/>
      <family val="1"/>
    </font>
    <font>
      <u/>
      <sz val="12"/>
      <name val="Times New Roman"/>
      <family val="1"/>
    </font>
    <font>
      <b/>
      <i/>
      <u/>
      <sz val="16"/>
      <name val="Times New Roman"/>
      <family val="1"/>
    </font>
    <font>
      <b/>
      <i/>
      <sz val="18"/>
      <name val="Times New Roman"/>
      <family val="1"/>
    </font>
    <font>
      <i/>
      <sz val="12"/>
      <name val="Times New Roman"/>
      <family val="1"/>
    </font>
    <font>
      <b/>
      <i/>
      <sz val="9"/>
      <color indexed="10"/>
      <name val="Times New Roman"/>
      <family val="1"/>
    </font>
    <font>
      <b/>
      <sz val="8"/>
      <color indexed="10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  <charset val="163"/>
    </font>
    <font>
      <sz val="11"/>
      <color indexed="12"/>
      <name val="Times New Roman"/>
      <family val="1"/>
      <charset val="163"/>
    </font>
    <font>
      <b/>
      <u/>
      <sz val="11"/>
      <name val="Times New Roman"/>
      <family val="1"/>
      <charset val="163"/>
    </font>
    <font>
      <sz val="11"/>
      <name val="Times New Roman"/>
      <family val="1"/>
      <charset val="163"/>
    </font>
    <font>
      <b/>
      <u/>
      <sz val="9"/>
      <name val="Times New Roman"/>
      <family val="1"/>
      <charset val="163"/>
    </font>
    <font>
      <i/>
      <sz val="11"/>
      <color indexed="12"/>
      <name val="Times New Roman"/>
      <family val="1"/>
      <charset val="163"/>
    </font>
    <font>
      <b/>
      <i/>
      <sz val="9"/>
      <name val="Times New Roman"/>
      <family val="1"/>
    </font>
    <font>
      <i/>
      <sz val="11"/>
      <color indexed="12"/>
      <name val="Times New Roman"/>
      <family val="1"/>
    </font>
    <font>
      <sz val="12"/>
      <color indexed="12"/>
      <name val="Times New Roman"/>
      <family val="1"/>
    </font>
    <font>
      <i/>
      <sz val="12"/>
      <color indexed="12"/>
      <name val="Times New Roman"/>
      <family val="1"/>
    </font>
    <font>
      <u/>
      <sz val="9"/>
      <color indexed="12"/>
      <name val="Times New Roman"/>
      <family val="1"/>
    </font>
    <font>
      <i/>
      <sz val="9"/>
      <color indexed="12"/>
      <name val="Times New Roman"/>
      <family val="1"/>
    </font>
    <font>
      <b/>
      <u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2"/>
      <color indexed="12"/>
      <name val="Times New Roman"/>
      <family val="1"/>
      <charset val="163"/>
    </font>
    <font>
      <i/>
      <sz val="12"/>
      <color indexed="12"/>
      <name val="Times New Roman"/>
      <family val="1"/>
      <charset val="163"/>
    </font>
    <font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color indexed="12"/>
      <name val="Times New Roman"/>
      <family val="1"/>
      <charset val="163"/>
    </font>
    <font>
      <u/>
      <sz val="10"/>
      <color indexed="12"/>
      <name val="Times New Roman"/>
      <family val="1"/>
      <charset val="163"/>
    </font>
    <font>
      <b/>
      <u/>
      <sz val="10"/>
      <color indexed="12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0"/>
      <color indexed="12"/>
      <name val="Times New Roman"/>
      <family val="1"/>
      <charset val="163"/>
    </font>
    <font>
      <b/>
      <u/>
      <sz val="10"/>
      <name val="Times New Roman"/>
      <family val="1"/>
      <charset val="163"/>
    </font>
    <font>
      <sz val="9"/>
      <name val="Times New Roman"/>
      <family val="1"/>
      <charset val="163"/>
    </font>
    <font>
      <sz val="9"/>
      <color indexed="12"/>
      <name val="Times New Roman"/>
      <family val="1"/>
      <charset val="163"/>
    </font>
    <font>
      <b/>
      <sz val="12"/>
      <color indexed="12"/>
      <name val="Times New Roman"/>
      <family val="1"/>
      <charset val="163"/>
    </font>
    <font>
      <i/>
      <sz val="11"/>
      <name val="Times New Roman"/>
      <family val="1"/>
      <charset val="163"/>
    </font>
    <font>
      <b/>
      <sz val="11"/>
      <color indexed="12"/>
      <name val="Times New Roman"/>
      <family val="1"/>
      <charset val="163"/>
    </font>
    <font>
      <sz val="12"/>
      <name val="Times New Roman"/>
      <family val="1"/>
      <charset val="163"/>
    </font>
    <font>
      <i/>
      <u/>
      <sz val="11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u/>
      <sz val="10"/>
      <name val="Times New Roman"/>
      <family val="1"/>
      <charset val="163"/>
    </font>
    <font>
      <b/>
      <i/>
      <u/>
      <sz val="9"/>
      <name val="Times New Roman"/>
      <family val="1"/>
      <charset val="163"/>
    </font>
    <font>
      <b/>
      <i/>
      <sz val="10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0"/>
      <color indexed="12"/>
      <name val="Times New Roman"/>
      <family val="1"/>
      <charset val="163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58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1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75">
    <xf numFmtId="0" fontId="0" fillId="0" borderId="0"/>
    <xf numFmtId="170" fontId="6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1" fontId="68" fillId="0" borderId="1">
      <alignment horizontal="center"/>
      <protection hidden="1"/>
    </xf>
    <xf numFmtId="165" fontId="69" fillId="0" borderId="2" applyFont="0" applyBorder="0"/>
    <xf numFmtId="0" fontId="11" fillId="0" borderId="0"/>
    <xf numFmtId="0" fontId="70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5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6" fontId="72" fillId="0" borderId="0" applyFont="0" applyFill="0" applyBorder="0" applyAlignment="0" applyProtection="0"/>
    <xf numFmtId="0" fontId="64" fillId="0" borderId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73" fillId="0" borderId="0"/>
    <xf numFmtId="177" fontId="74" fillId="0" borderId="0" applyFill="0" applyBorder="0" applyProtection="0">
      <alignment vertical="center"/>
    </xf>
    <xf numFmtId="178" fontId="75" fillId="0" borderId="0" applyFill="0" applyBorder="0" applyProtection="0">
      <alignment vertical="center"/>
      <protection locked="0"/>
    </xf>
    <xf numFmtId="0" fontId="11" fillId="0" borderId="0" applyNumberFormat="0" applyFill="0" applyBorder="0" applyAlignment="0" applyProtection="0"/>
    <xf numFmtId="179" fontId="76" fillId="0" borderId="0"/>
    <xf numFmtId="179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78" fillId="0" borderId="0" applyFont="0" applyFill="0" applyBorder="0" applyAlignment="0" applyProtection="0"/>
    <xf numFmtId="170" fontId="79" fillId="0" borderId="0" applyFont="0" applyFill="0" applyBorder="0" applyAlignment="0" applyProtection="0"/>
    <xf numFmtId="179" fontId="80" fillId="0" borderId="0"/>
    <xf numFmtId="175" fontId="79" fillId="0" borderId="0" applyFont="0" applyFill="0" applyBorder="0" applyAlignment="0" applyProtection="0"/>
    <xf numFmtId="40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9" fontId="81" fillId="0" borderId="0" applyFont="0" applyFill="0" applyBorder="0" applyAlignment="0" applyProtection="0"/>
    <xf numFmtId="176" fontId="79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78" fillId="0" borderId="0" applyFont="0" applyFill="0" applyBorder="0" applyAlignment="0" applyProtection="0"/>
    <xf numFmtId="182" fontId="78" fillId="0" borderId="0" applyFont="0" applyFill="0" applyBorder="0" applyAlignment="0" applyProtection="0"/>
    <xf numFmtId="179" fontId="79" fillId="0" borderId="0"/>
    <xf numFmtId="183" fontId="79" fillId="0" borderId="0" applyFont="0" applyFill="0" applyBorder="0" applyAlignment="0" applyProtection="0"/>
    <xf numFmtId="179" fontId="11" fillId="0" borderId="0"/>
    <xf numFmtId="179" fontId="77" fillId="0" borderId="0" applyFont="0" applyFill="0" applyBorder="0" applyAlignment="0" applyProtection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179" fontId="61" fillId="0" borderId="0">
      <alignment vertical="top"/>
    </xf>
    <xf numFmtId="0" fontId="61" fillId="0" borderId="0">
      <alignment vertical="top"/>
    </xf>
    <xf numFmtId="179" fontId="61" fillId="0" borderId="0">
      <alignment vertical="top"/>
    </xf>
    <xf numFmtId="0" fontId="61" fillId="0" borderId="0">
      <alignment vertical="top"/>
    </xf>
    <xf numFmtId="179" fontId="61" fillId="0" borderId="0">
      <alignment vertical="top"/>
    </xf>
    <xf numFmtId="0" fontId="61" fillId="0" borderId="0">
      <alignment vertical="top"/>
    </xf>
    <xf numFmtId="179" fontId="61" fillId="0" borderId="0">
      <alignment vertical="top"/>
    </xf>
    <xf numFmtId="0" fontId="63" fillId="0" borderId="0" applyFont="0" applyFill="0" applyBorder="0" applyAlignment="0" applyProtection="0"/>
    <xf numFmtId="42" fontId="82" fillId="0" borderId="0" applyFon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63" fillId="0" borderId="0"/>
    <xf numFmtId="42" fontId="82" fillId="0" borderId="0" applyFont="0" applyFill="0" applyBorder="0" applyAlignment="0" applyProtection="0"/>
    <xf numFmtId="170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43" fontId="82" fillId="0" borderId="0" applyFont="0" applyFill="0" applyBorder="0" applyAlignment="0" applyProtection="0"/>
    <xf numFmtId="175" fontId="67" fillId="0" borderId="0" applyFont="0" applyFill="0" applyBorder="0" applyAlignment="0" applyProtection="0"/>
    <xf numFmtId="42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6" fontId="67" fillId="0" borderId="0" applyFont="0" applyFill="0" applyBorder="0" applyAlignment="0" applyProtection="0"/>
    <xf numFmtId="41" fontId="82" fillId="0" borderId="0" applyFont="0" applyFill="0" applyBorder="0" applyAlignment="0" applyProtection="0"/>
    <xf numFmtId="175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5" fontId="67" fillId="0" borderId="0" applyFont="0" applyFill="0" applyBorder="0" applyAlignment="0" applyProtection="0"/>
    <xf numFmtId="170" fontId="67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67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0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2" fontId="82" fillId="0" borderId="0" applyFon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79" fontId="5" fillId="0" borderId="0" applyNumberFormat="0" applyFill="0" applyBorder="0" applyAlignment="0" applyProtection="0"/>
    <xf numFmtId="180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4" fontId="72" fillId="0" borderId="0"/>
    <xf numFmtId="179" fontId="84" fillId="0" borderId="0"/>
    <xf numFmtId="179" fontId="84" fillId="0" borderId="0"/>
    <xf numFmtId="0" fontId="84" fillId="0" borderId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79" fontId="11" fillId="0" borderId="0"/>
    <xf numFmtId="1" fontId="85" fillId="0" borderId="3" applyBorder="0" applyAlignment="0">
      <alignment horizontal="center"/>
    </xf>
    <xf numFmtId="179" fontId="86" fillId="2" borderId="0"/>
    <xf numFmtId="179" fontId="15" fillId="2" borderId="0"/>
    <xf numFmtId="179" fontId="15" fillId="2" borderId="0"/>
    <xf numFmtId="179" fontId="15" fillId="2" borderId="0"/>
    <xf numFmtId="179" fontId="15" fillId="2" borderId="0"/>
    <xf numFmtId="179" fontId="86" fillId="2" borderId="0"/>
    <xf numFmtId="179" fontId="87" fillId="0" borderId="0"/>
    <xf numFmtId="9" fontId="88" fillId="0" borderId="0" applyFont="0" applyFill="0" applyBorder="0" applyAlignment="0" applyProtection="0"/>
    <xf numFmtId="179" fontId="89" fillId="2" borderId="0"/>
    <xf numFmtId="179" fontId="15" fillId="2" borderId="0"/>
    <xf numFmtId="179" fontId="15" fillId="2" borderId="0"/>
    <xf numFmtId="179" fontId="15" fillId="2" borderId="0"/>
    <xf numFmtId="179" fontId="15" fillId="2" borderId="0"/>
    <xf numFmtId="179" fontId="89" fillId="2" borderId="0"/>
    <xf numFmtId="0" fontId="12" fillId="0" borderId="0"/>
    <xf numFmtId="179" fontId="12" fillId="0" borderId="0"/>
    <xf numFmtId="0" fontId="50" fillId="3" borderId="0" applyNumberFormat="0" applyBorder="0" applyAlignment="0" applyProtection="0"/>
    <xf numFmtId="179" fontId="90" fillId="3" borderId="0" applyNumberFormat="0" applyBorder="0" applyAlignment="0" applyProtection="0"/>
    <xf numFmtId="0" fontId="50" fillId="4" borderId="0" applyNumberFormat="0" applyBorder="0" applyAlignment="0" applyProtection="0"/>
    <xf numFmtId="179" fontId="90" fillId="4" borderId="0" applyNumberFormat="0" applyBorder="0" applyAlignment="0" applyProtection="0"/>
    <xf numFmtId="0" fontId="50" fillId="5" borderId="0" applyNumberFormat="0" applyBorder="0" applyAlignment="0" applyProtection="0"/>
    <xf numFmtId="179" fontId="90" fillId="5" borderId="0" applyNumberFormat="0" applyBorder="0" applyAlignment="0" applyProtection="0"/>
    <xf numFmtId="0" fontId="50" fillId="6" borderId="0" applyNumberFormat="0" applyBorder="0" applyAlignment="0" applyProtection="0"/>
    <xf numFmtId="179" fontId="90" fillId="6" borderId="0" applyNumberFormat="0" applyBorder="0" applyAlignment="0" applyProtection="0"/>
    <xf numFmtId="0" fontId="50" fillId="7" borderId="0" applyNumberFormat="0" applyBorder="0" applyAlignment="0" applyProtection="0"/>
    <xf numFmtId="179" fontId="90" fillId="7" borderId="0" applyNumberFormat="0" applyBorder="0" applyAlignment="0" applyProtection="0"/>
    <xf numFmtId="0" fontId="50" fillId="8" borderId="0" applyNumberFormat="0" applyBorder="0" applyAlignment="0" applyProtection="0"/>
    <xf numFmtId="179" fontId="90" fillId="8" borderId="0" applyNumberFormat="0" applyBorder="0" applyAlignment="0" applyProtection="0"/>
    <xf numFmtId="179" fontId="91" fillId="0" borderId="4">
      <alignment horizontal="center"/>
    </xf>
    <xf numFmtId="179" fontId="92" fillId="2" borderId="0"/>
    <xf numFmtId="179" fontId="15" fillId="2" borderId="0"/>
    <xf numFmtId="179" fontId="15" fillId="2" borderId="0"/>
    <xf numFmtId="179" fontId="15" fillId="2" borderId="0"/>
    <xf numFmtId="179" fontId="15" fillId="2" borderId="0"/>
    <xf numFmtId="179" fontId="92" fillId="2" borderId="0"/>
    <xf numFmtId="185" fontId="64" fillId="0" borderId="0" applyFont="0" applyFill="0" applyBorder="0" applyAlignment="0" applyProtection="0"/>
    <xf numFmtId="186" fontId="64" fillId="0" borderId="0" applyFont="0" applyFill="0" applyBorder="0" applyAlignment="0" applyProtection="0"/>
    <xf numFmtId="179" fontId="93" fillId="0" borderId="0">
      <alignment wrapText="1"/>
    </xf>
    <xf numFmtId="179" fontId="15" fillId="0" borderId="0">
      <alignment wrapText="1"/>
    </xf>
    <xf numFmtId="179" fontId="15" fillId="0" borderId="0">
      <alignment wrapText="1"/>
    </xf>
    <xf numFmtId="179" fontId="15" fillId="0" borderId="0">
      <alignment wrapText="1"/>
    </xf>
    <xf numFmtId="179" fontId="15" fillId="0" borderId="0">
      <alignment wrapText="1"/>
    </xf>
    <xf numFmtId="179" fontId="93" fillId="0" borderId="0">
      <alignment wrapText="1"/>
    </xf>
    <xf numFmtId="0" fontId="50" fillId="9" borderId="0" applyNumberFormat="0" applyBorder="0" applyAlignment="0" applyProtection="0"/>
    <xf numFmtId="179" fontId="90" fillId="9" borderId="0" applyNumberFormat="0" applyBorder="0" applyAlignment="0" applyProtection="0"/>
    <xf numFmtId="0" fontId="50" fillId="10" borderId="0" applyNumberFormat="0" applyBorder="0" applyAlignment="0" applyProtection="0"/>
    <xf numFmtId="179" fontId="90" fillId="10" borderId="0" applyNumberFormat="0" applyBorder="0" applyAlignment="0" applyProtection="0"/>
    <xf numFmtId="0" fontId="50" fillId="11" borderId="0" applyNumberFormat="0" applyBorder="0" applyAlignment="0" applyProtection="0"/>
    <xf numFmtId="179" fontId="90" fillId="11" borderId="0" applyNumberFormat="0" applyBorder="0" applyAlignment="0" applyProtection="0"/>
    <xf numFmtId="0" fontId="50" fillId="6" borderId="0" applyNumberFormat="0" applyBorder="0" applyAlignment="0" applyProtection="0"/>
    <xf numFmtId="179" fontId="90" fillId="6" borderId="0" applyNumberFormat="0" applyBorder="0" applyAlignment="0" applyProtection="0"/>
    <xf numFmtId="0" fontId="50" fillId="9" borderId="0" applyNumberFormat="0" applyBorder="0" applyAlignment="0" applyProtection="0"/>
    <xf numFmtId="179" fontId="90" fillId="9" borderId="0" applyNumberFormat="0" applyBorder="0" applyAlignment="0" applyProtection="0"/>
    <xf numFmtId="0" fontId="50" fillId="12" borderId="0" applyNumberFormat="0" applyBorder="0" applyAlignment="0" applyProtection="0"/>
    <xf numFmtId="179" fontId="90" fillId="12" borderId="0" applyNumberFormat="0" applyBorder="0" applyAlignment="0" applyProtection="0"/>
    <xf numFmtId="165" fontId="55" fillId="0" borderId="5" applyNumberFormat="0" applyFont="0" applyBorder="0" applyAlignment="0">
      <alignment horizontal="center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4" fillId="13" borderId="0" applyNumberFormat="0" applyBorder="0" applyAlignment="0" applyProtection="0"/>
    <xf numFmtId="179" fontId="95" fillId="13" borderId="0" applyNumberFormat="0" applyBorder="0" applyAlignment="0" applyProtection="0"/>
    <xf numFmtId="0" fontId="94" fillId="10" borderId="0" applyNumberFormat="0" applyBorder="0" applyAlignment="0" applyProtection="0"/>
    <xf numFmtId="179" fontId="95" fillId="10" borderId="0" applyNumberFormat="0" applyBorder="0" applyAlignment="0" applyProtection="0"/>
    <xf numFmtId="0" fontId="94" fillId="11" borderId="0" applyNumberFormat="0" applyBorder="0" applyAlignment="0" applyProtection="0"/>
    <xf numFmtId="179" fontId="95" fillId="11" borderId="0" applyNumberFormat="0" applyBorder="0" applyAlignment="0" applyProtection="0"/>
    <xf numFmtId="0" fontId="94" fillId="14" borderId="0" applyNumberFormat="0" applyBorder="0" applyAlignment="0" applyProtection="0"/>
    <xf numFmtId="179" fontId="95" fillId="14" borderId="0" applyNumberFormat="0" applyBorder="0" applyAlignment="0" applyProtection="0"/>
    <xf numFmtId="0" fontId="94" fillId="15" borderId="0" applyNumberFormat="0" applyBorder="0" applyAlignment="0" applyProtection="0"/>
    <xf numFmtId="179" fontId="95" fillId="15" borderId="0" applyNumberFormat="0" applyBorder="0" applyAlignment="0" applyProtection="0"/>
    <xf numFmtId="0" fontId="94" fillId="16" borderId="0" applyNumberFormat="0" applyBorder="0" applyAlignment="0" applyProtection="0"/>
    <xf numFmtId="179" fontId="95" fillId="16" borderId="0" applyNumberFormat="0" applyBorder="0" applyAlignment="0" applyProtection="0"/>
    <xf numFmtId="0" fontId="94" fillId="17" borderId="0" applyNumberFormat="0" applyBorder="0" applyAlignment="0" applyProtection="0"/>
    <xf numFmtId="179" fontId="95" fillId="17" borderId="0" applyNumberFormat="0" applyBorder="0" applyAlignment="0" applyProtection="0"/>
    <xf numFmtId="0" fontId="94" fillId="18" borderId="0" applyNumberFormat="0" applyBorder="0" applyAlignment="0" applyProtection="0"/>
    <xf numFmtId="179" fontId="95" fillId="18" borderId="0" applyNumberFormat="0" applyBorder="0" applyAlignment="0" applyProtection="0"/>
    <xf numFmtId="0" fontId="94" fillId="19" borderId="0" applyNumberFormat="0" applyBorder="0" applyAlignment="0" applyProtection="0"/>
    <xf numFmtId="179" fontId="95" fillId="19" borderId="0" applyNumberFormat="0" applyBorder="0" applyAlignment="0" applyProtection="0"/>
    <xf numFmtId="0" fontId="94" fillId="14" borderId="0" applyNumberFormat="0" applyBorder="0" applyAlignment="0" applyProtection="0"/>
    <xf numFmtId="179" fontId="95" fillId="14" borderId="0" applyNumberFormat="0" applyBorder="0" applyAlignment="0" applyProtection="0"/>
    <xf numFmtId="0" fontId="94" fillId="15" borderId="0" applyNumberFormat="0" applyBorder="0" applyAlignment="0" applyProtection="0"/>
    <xf numFmtId="179" fontId="95" fillId="15" borderId="0" applyNumberFormat="0" applyBorder="0" applyAlignment="0" applyProtection="0"/>
    <xf numFmtId="0" fontId="94" fillId="20" borderId="0" applyNumberFormat="0" applyBorder="0" applyAlignment="0" applyProtection="0"/>
    <xf numFmtId="179" fontId="95" fillId="20" borderId="0" applyNumberFormat="0" applyBorder="0" applyAlignment="0" applyProtection="0"/>
    <xf numFmtId="179" fontId="7" fillId="0" borderId="0" applyNumberFormat="0" applyAlignment="0"/>
    <xf numFmtId="187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187" fontId="98" fillId="0" borderId="0" applyFont="0" applyFill="0" applyBorder="0" applyAlignment="0" applyProtection="0"/>
    <xf numFmtId="188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189" fontId="98" fillId="0" borderId="0" applyFont="0" applyFill="0" applyBorder="0" applyAlignment="0" applyProtection="0"/>
    <xf numFmtId="0" fontId="99" fillId="0" borderId="0">
      <alignment horizontal="center" wrapText="1"/>
      <protection locked="0"/>
    </xf>
    <xf numFmtId="174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174" fontId="98" fillId="0" borderId="0" applyFont="0" applyFill="0" applyBorder="0" applyAlignment="0" applyProtection="0"/>
    <xf numFmtId="173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173" fontId="88" fillId="0" borderId="0" applyFont="0" applyFill="0" applyBorder="0" applyAlignment="0" applyProtection="0"/>
    <xf numFmtId="170" fontId="67" fillId="0" borderId="0" applyFont="0" applyFill="0" applyBorder="0" applyAlignment="0" applyProtection="0"/>
    <xf numFmtId="43" fontId="10" fillId="0" borderId="0" applyFont="0" applyFill="0" applyBorder="0" applyAlignment="0" applyProtection="0">
      <alignment horizontal="center"/>
    </xf>
    <xf numFmtId="0" fontId="100" fillId="4" borderId="0" applyNumberFormat="0" applyBorder="0" applyAlignment="0" applyProtection="0"/>
    <xf numFmtId="179" fontId="101" fillId="4" borderId="0" applyNumberFormat="0" applyBorder="0" applyAlignment="0" applyProtection="0"/>
    <xf numFmtId="0" fontId="12" fillId="0" borderId="0"/>
    <xf numFmtId="179" fontId="11" fillId="0" borderId="0" applyFont="0" applyFill="0" applyBorder="0" applyAlignment="0" applyProtection="0">
      <alignment horizontal="right"/>
    </xf>
    <xf numFmtId="0" fontId="102" fillId="0" borderId="0" applyNumberFormat="0" applyFill="0" applyBorder="0" applyAlignment="0" applyProtection="0"/>
    <xf numFmtId="0" fontId="97" fillId="0" borderId="0"/>
    <xf numFmtId="0" fontId="103" fillId="0" borderId="0"/>
    <xf numFmtId="0" fontId="97" fillId="0" borderId="0"/>
    <xf numFmtId="0" fontId="104" fillId="0" borderId="0"/>
    <xf numFmtId="179" fontId="105" fillId="0" borderId="0"/>
    <xf numFmtId="0" fontId="106" fillId="0" borderId="0" applyFill="0" applyBorder="0" applyAlignment="0"/>
    <xf numFmtId="190" fontId="11" fillId="0" borderId="0" applyFill="0" applyBorder="0" applyAlignment="0"/>
    <xf numFmtId="190" fontId="11" fillId="0" borderId="0" applyFill="0" applyBorder="0" applyAlignment="0"/>
    <xf numFmtId="191" fontId="3" fillId="0" borderId="0" applyFill="0" applyBorder="0" applyAlignment="0"/>
    <xf numFmtId="192" fontId="107" fillId="0" borderId="0" applyFill="0" applyBorder="0" applyAlignment="0"/>
    <xf numFmtId="193" fontId="3" fillId="0" borderId="0" applyFill="0" applyBorder="0" applyAlignment="0"/>
    <xf numFmtId="194" fontId="3" fillId="0" borderId="0" applyFill="0" applyBorder="0" applyAlignment="0"/>
    <xf numFmtId="183" fontId="107" fillId="0" borderId="0" applyFill="0" applyBorder="0" applyAlignment="0"/>
    <xf numFmtId="195" fontId="3" fillId="0" borderId="0" applyFill="0" applyBorder="0" applyAlignment="0"/>
    <xf numFmtId="191" fontId="3" fillId="0" borderId="0" applyFill="0" applyBorder="0" applyAlignment="0"/>
    <xf numFmtId="0" fontId="108" fillId="21" borderId="6" applyNumberFormat="0" applyAlignment="0" applyProtection="0"/>
    <xf numFmtId="179" fontId="109" fillId="21" borderId="6" applyNumberFormat="0" applyAlignment="0" applyProtection="0"/>
    <xf numFmtId="0" fontId="110" fillId="0" borderId="0"/>
    <xf numFmtId="183" fontId="5" fillId="0" borderId="0" applyFont="0" applyFill="0" applyBorder="0" applyAlignment="0" applyProtection="0"/>
    <xf numFmtId="196" fontId="111" fillId="0" borderId="7" applyBorder="0"/>
    <xf numFmtId="196" fontId="65" fillId="0" borderId="8">
      <protection locked="0"/>
    </xf>
    <xf numFmtId="0" fontId="18" fillId="0" borderId="0" applyFill="0" applyBorder="0" applyProtection="0">
      <alignment horizontal="center"/>
      <protection locked="0"/>
    </xf>
    <xf numFmtId="0" fontId="66" fillId="0" borderId="0" applyFill="0" applyBorder="0" applyProtection="0">
      <alignment horizontal="center"/>
    </xf>
    <xf numFmtId="229" fontId="122" fillId="0" borderId="8"/>
    <xf numFmtId="0" fontId="123" fillId="22" borderId="9" applyNumberFormat="0" applyAlignment="0" applyProtection="0"/>
    <xf numFmtId="179" fontId="124" fillId="22" borderId="9" applyNumberFormat="0" applyAlignment="0" applyProtection="0"/>
    <xf numFmtId="1" fontId="125" fillId="0" borderId="10" applyBorder="0"/>
    <xf numFmtId="0" fontId="66" fillId="0" borderId="11">
      <alignment horizontal="center"/>
    </xf>
    <xf numFmtId="43" fontId="3" fillId="0" borderId="0" applyFont="0" applyFill="0" applyBorder="0" applyAlignment="0" applyProtection="0"/>
    <xf numFmtId="197" fontId="112" fillId="0" borderId="0"/>
    <xf numFmtId="197" fontId="112" fillId="0" borderId="0"/>
    <xf numFmtId="197" fontId="112" fillId="0" borderId="0"/>
    <xf numFmtId="197" fontId="112" fillId="0" borderId="0"/>
    <xf numFmtId="197" fontId="112" fillId="0" borderId="0"/>
    <xf numFmtId="197" fontId="112" fillId="0" borderId="0"/>
    <xf numFmtId="197" fontId="112" fillId="0" borderId="0"/>
    <xf numFmtId="197" fontId="112" fillId="0" borderId="0"/>
    <xf numFmtId="198" fontId="66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83" fontId="107" fillId="0" borderId="0" applyFont="0" applyFill="0" applyBorder="0" applyAlignment="0" applyProtection="0"/>
    <xf numFmtId="199" fontId="113" fillId="0" borderId="0" applyFont="0" applyFill="0" applyBorder="0" applyAlignment="0" applyProtection="0"/>
    <xf numFmtId="200" fontId="17" fillId="0" borderId="0" applyFont="0" applyFill="0" applyBorder="0" applyAlignment="0" applyProtection="0"/>
    <xf numFmtId="201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202" fontId="66" fillId="0" borderId="0" applyFont="0" applyFill="0" applyBorder="0" applyAlignment="0" applyProtection="0"/>
    <xf numFmtId="203" fontId="66" fillId="0" borderId="0" applyFont="0" applyFill="0" applyBorder="0" applyAlignment="0" applyProtection="0"/>
    <xf numFmtId="204" fontId="66" fillId="0" borderId="0" applyFont="0" applyFill="0" applyBorder="0" applyAlignment="0" applyProtection="0"/>
    <xf numFmtId="205" fontId="66" fillId="0" borderId="0" applyFont="0" applyFill="0" applyBorder="0" applyAlignment="0" applyProtection="0"/>
    <xf numFmtId="179" fontId="114" fillId="0" borderId="0" applyNumberFormat="0" applyFill="0" applyBorder="0" applyProtection="0">
      <alignment vertical="center"/>
    </xf>
    <xf numFmtId="179" fontId="114" fillId="0" borderId="0" applyNumberFormat="0" applyFill="0" applyBorder="0" applyProtection="0">
      <alignment vertical="center"/>
    </xf>
    <xf numFmtId="179" fontId="114" fillId="0" borderId="0" applyNumberFormat="0" applyFill="0" applyBorder="0" applyProtection="0">
      <alignment vertical="center"/>
    </xf>
    <xf numFmtId="164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20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207" fontId="62" fillId="0" borderId="0"/>
    <xf numFmtId="207" fontId="62" fillId="0" borderId="0"/>
    <xf numFmtId="208" fontId="115" fillId="0" borderId="0"/>
    <xf numFmtId="3" fontId="11" fillId="0" borderId="0" applyFont="0" applyFill="0" applyBorder="0" applyAlignment="0" applyProtection="0"/>
    <xf numFmtId="0" fontId="116" fillId="0" borderId="0" applyFill="0" applyBorder="0" applyAlignment="0" applyProtection="0">
      <protection locked="0"/>
    </xf>
    <xf numFmtId="0" fontId="117" fillId="0" borderId="0" applyNumberFormat="0" applyAlignment="0">
      <alignment horizontal="left"/>
    </xf>
    <xf numFmtId="0" fontId="118" fillId="0" borderId="0" applyNumberFormat="0" applyAlignment="0"/>
    <xf numFmtId="209" fontId="66" fillId="0" borderId="0" applyFill="0" applyBorder="0" applyProtection="0"/>
    <xf numFmtId="172" fontId="66" fillId="0" borderId="0" applyFont="0" applyFill="0" applyBorder="0" applyAlignment="0" applyProtection="0"/>
    <xf numFmtId="210" fontId="62" fillId="0" borderId="0" applyFill="0" applyBorder="0" applyProtection="0"/>
    <xf numFmtId="210" fontId="62" fillId="0" borderId="12" applyFill="0" applyProtection="0"/>
    <xf numFmtId="210" fontId="62" fillId="0" borderId="13" applyFill="0" applyProtection="0"/>
    <xf numFmtId="211" fontId="66" fillId="0" borderId="0" applyFill="0" applyBorder="0" applyProtection="0"/>
    <xf numFmtId="212" fontId="54" fillId="0" borderId="0" applyFont="0" applyFill="0" applyBorder="0" applyAlignment="0" applyProtection="0"/>
    <xf numFmtId="213" fontId="119" fillId="0" borderId="0">
      <protection locked="0"/>
    </xf>
    <xf numFmtId="214" fontId="119" fillId="0" borderId="0">
      <protection locked="0"/>
    </xf>
    <xf numFmtId="215" fontId="120" fillId="0" borderId="14">
      <protection locked="0"/>
    </xf>
    <xf numFmtId="216" fontId="119" fillId="0" borderId="0">
      <protection locked="0"/>
    </xf>
    <xf numFmtId="217" fontId="119" fillId="0" borderId="0">
      <protection locked="0"/>
    </xf>
    <xf numFmtId="216" fontId="119" fillId="0" borderId="0" applyNumberFormat="0">
      <protection locked="0"/>
    </xf>
    <xf numFmtId="216" fontId="119" fillId="0" borderId="0">
      <protection locked="0"/>
    </xf>
    <xf numFmtId="196" fontId="121" fillId="0" borderId="1"/>
    <xf numFmtId="218" fontId="121" fillId="0" borderId="1"/>
    <xf numFmtId="219" fontId="66" fillId="0" borderId="0" applyFont="0" applyFill="0" applyBorder="0" applyAlignment="0" applyProtection="0"/>
    <xf numFmtId="191" fontId="3" fillId="0" borderId="0" applyFont="0" applyFill="0" applyBorder="0" applyAlignment="0" applyProtection="0"/>
    <xf numFmtId="220" fontId="66" fillId="0" borderId="0" applyFont="0" applyFill="0" applyBorder="0" applyAlignment="0" applyProtection="0"/>
    <xf numFmtId="221" fontId="66" fillId="0" borderId="0" applyFont="0" applyFill="0" applyBorder="0" applyAlignment="0" applyProtection="0"/>
    <xf numFmtId="222" fontId="66" fillId="0" borderId="0" applyFont="0" applyFill="0" applyBorder="0" applyAlignment="0" applyProtection="0"/>
    <xf numFmtId="223" fontId="66" fillId="0" borderId="0" applyFont="0" applyFill="0" applyBorder="0" applyAlignment="0" applyProtection="0"/>
    <xf numFmtId="224" fontId="66" fillId="0" borderId="0" applyFont="0" applyFill="0" applyBorder="0" applyAlignment="0" applyProtection="0"/>
    <xf numFmtId="225" fontId="66" fillId="0" borderId="0" applyFont="0" applyFill="0" applyBorder="0" applyAlignment="0" applyProtection="0"/>
    <xf numFmtId="205" fontId="66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66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228" fontId="11" fillId="0" borderId="0"/>
    <xf numFmtId="228" fontId="11" fillId="0" borderId="0"/>
    <xf numFmtId="196" fontId="68" fillId="0" borderId="1">
      <alignment horizontal="center"/>
      <protection hidden="1"/>
    </xf>
    <xf numFmtId="230" fontId="126" fillId="0" borderId="1">
      <alignment horizontal="center"/>
      <protection hidden="1"/>
    </xf>
    <xf numFmtId="2" fontId="68" fillId="0" borderId="1">
      <alignment horizontal="center"/>
      <protection hidden="1"/>
    </xf>
    <xf numFmtId="0" fontId="11" fillId="0" borderId="0" applyFont="0" applyFill="0" applyBorder="0" applyAlignment="0" applyProtection="0"/>
    <xf numFmtId="14" fontId="127" fillId="0" borderId="0" applyFill="0" applyBorder="0" applyAlignment="0"/>
    <xf numFmtId="0" fontId="128" fillId="0" borderId="0">
      <protection locked="0"/>
    </xf>
    <xf numFmtId="231" fontId="62" fillId="0" borderId="0" applyFill="0" applyBorder="0" applyProtection="0"/>
    <xf numFmtId="231" fontId="62" fillId="0" borderId="12" applyFill="0" applyProtection="0"/>
    <xf numFmtId="231" fontId="62" fillId="0" borderId="13" applyFill="0" applyProtection="0"/>
    <xf numFmtId="174" fontId="66" fillId="0" borderId="0" applyFill="0" applyBorder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32" fontId="11" fillId="0" borderId="0"/>
    <xf numFmtId="232" fontId="11" fillId="0" borderId="0"/>
    <xf numFmtId="0" fontId="12" fillId="0" borderId="0" applyNumberFormat="0" applyBorder="0" applyAlignment="0">
      <alignment horizontal="centerContinuous"/>
    </xf>
    <xf numFmtId="0" fontId="129" fillId="0" borderId="0">
      <alignment vertical="center"/>
    </xf>
    <xf numFmtId="0" fontId="130" fillId="23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179" fontId="82" fillId="0" borderId="0"/>
    <xf numFmtId="183" fontId="107" fillId="0" borderId="0" applyFill="0" applyBorder="0" applyAlignment="0"/>
    <xf numFmtId="191" fontId="3" fillId="0" borderId="0" applyFill="0" applyBorder="0" applyAlignment="0"/>
    <xf numFmtId="183" fontId="107" fillId="0" borderId="0" applyFill="0" applyBorder="0" applyAlignment="0"/>
    <xf numFmtId="195" fontId="3" fillId="0" borderId="0" applyFill="0" applyBorder="0" applyAlignment="0"/>
    <xf numFmtId="191" fontId="3" fillId="0" borderId="0" applyFill="0" applyBorder="0" applyAlignment="0"/>
    <xf numFmtId="0" fontId="131" fillId="0" borderId="0" applyNumberFormat="0" applyAlignment="0">
      <alignment horizontal="left"/>
    </xf>
    <xf numFmtId="233" fontId="132" fillId="0" borderId="0">
      <protection locked="0"/>
    </xf>
    <xf numFmtId="233" fontId="132" fillId="0" borderId="0">
      <protection locked="0"/>
    </xf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179" fontId="134" fillId="0" borderId="0" applyNumberFormat="0" applyFill="0" applyBorder="0" applyAlignment="0" applyProtection="0"/>
    <xf numFmtId="4" fontId="128" fillId="0" borderId="0">
      <protection locked="0"/>
    </xf>
    <xf numFmtId="234" fontId="128" fillId="0" borderId="0">
      <protection locked="0"/>
    </xf>
    <xf numFmtId="2" fontId="11" fillId="0" borderId="0" applyFont="0" applyFill="0" applyBorder="0" applyAlignment="0" applyProtection="0"/>
    <xf numFmtId="179" fontId="135" fillId="0" borderId="0" applyNumberFormat="0" applyFill="0" applyBorder="0" applyProtection="0"/>
    <xf numFmtId="179" fontId="136" fillId="0" borderId="0" applyNumberFormat="0" applyFill="0" applyBorder="0" applyProtection="0">
      <alignment vertical="center"/>
    </xf>
    <xf numFmtId="179" fontId="137" fillId="0" borderId="0" applyNumberFormat="0" applyFill="0" applyBorder="0" applyAlignment="0" applyProtection="0"/>
    <xf numFmtId="179" fontId="138" fillId="0" borderId="0" applyNumberFormat="0" applyFill="0" applyBorder="0" applyProtection="0">
      <alignment vertical="center"/>
    </xf>
    <xf numFmtId="179" fontId="139" fillId="0" borderId="0" applyNumberFormat="0" applyFill="0" applyBorder="0" applyAlignment="0" applyProtection="0"/>
    <xf numFmtId="179" fontId="137" fillId="0" borderId="0" applyNumberFormat="0" applyFill="0" applyBorder="0" applyAlignment="0" applyProtection="0"/>
    <xf numFmtId="179" fontId="140" fillId="0" borderId="0" applyNumberFormat="0" applyFill="0" applyBorder="0" applyAlignment="0" applyProtection="0"/>
    <xf numFmtId="235" fontId="12" fillId="0" borderId="15" applyFont="0" applyFill="0" applyBorder="0" applyProtection="0"/>
    <xf numFmtId="0" fontId="141" fillId="5" borderId="0" applyNumberFormat="0" applyBorder="0" applyAlignment="0" applyProtection="0"/>
    <xf numFmtId="179" fontId="142" fillId="5" borderId="0" applyNumberFormat="0" applyBorder="0" applyAlignment="0" applyProtection="0"/>
    <xf numFmtId="38" fontId="143" fillId="2" borderId="0" applyNumberFormat="0" applyBorder="0" applyAlignment="0" applyProtection="0"/>
    <xf numFmtId="0" fontId="66" fillId="0" borderId="0"/>
    <xf numFmtId="0" fontId="144" fillId="25" borderId="0"/>
    <xf numFmtId="0" fontId="145" fillId="0" borderId="0">
      <alignment horizontal="left"/>
    </xf>
    <xf numFmtId="0" fontId="22" fillId="0" borderId="16" applyNumberFormat="0" applyAlignment="0" applyProtection="0">
      <alignment horizontal="left" vertical="center"/>
    </xf>
    <xf numFmtId="0" fontId="22" fillId="0" borderId="17">
      <alignment horizontal="left" vertical="center"/>
    </xf>
    <xf numFmtId="14" fontId="18" fillId="26" borderId="18">
      <alignment horizontal="center" vertical="center" wrapText="1"/>
    </xf>
    <xf numFmtId="0" fontId="23" fillId="0" borderId="0" applyNumberFormat="0" applyFill="0" applyBorder="0" applyAlignment="0" applyProtection="0"/>
    <xf numFmtId="179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0" fontId="146" fillId="0" borderId="19" applyNumberFormat="0" applyFill="0" applyAlignment="0" applyProtection="0"/>
    <xf numFmtId="179" fontId="147" fillId="0" borderId="19" applyNumberFormat="0" applyFill="0" applyAlignment="0" applyProtection="0"/>
    <xf numFmtId="0" fontId="146" fillId="0" borderId="0" applyNumberFormat="0" applyFill="0" applyBorder="0" applyAlignment="0" applyProtection="0"/>
    <xf numFmtId="179" fontId="147" fillId="0" borderId="0" applyNumberFormat="0" applyFill="0" applyBorder="0" applyAlignment="0" applyProtection="0"/>
    <xf numFmtId="0" fontId="148" fillId="0" borderId="0" applyFill="0" applyAlignment="0" applyProtection="0">
      <protection locked="0"/>
    </xf>
    <xf numFmtId="0" fontId="148" fillId="0" borderId="5" applyFill="0" applyAlignment="0" applyProtection="0">
      <protection locked="0"/>
    </xf>
    <xf numFmtId="233" fontId="132" fillId="0" borderId="0">
      <protection locked="0"/>
    </xf>
    <xf numFmtId="233" fontId="132" fillId="0" borderId="0">
      <protection locked="0"/>
    </xf>
    <xf numFmtId="0" fontId="149" fillId="0" borderId="18">
      <alignment horizontal="center"/>
    </xf>
    <xf numFmtId="0" fontId="149" fillId="0" borderId="0">
      <alignment horizontal="center"/>
    </xf>
    <xf numFmtId="5" fontId="4" fillId="27" borderId="3" applyNumberFormat="0" applyAlignment="0">
      <alignment horizontal="left" vertical="top"/>
    </xf>
    <xf numFmtId="49" fontId="10" fillId="0" borderId="3">
      <alignment vertical="center"/>
    </xf>
    <xf numFmtId="41" fontId="82" fillId="0" borderId="0" applyFont="0" applyFill="0" applyBorder="0" applyAlignment="0" applyProtection="0"/>
    <xf numFmtId="0" fontId="150" fillId="8" borderId="6" applyNumberFormat="0" applyAlignment="0" applyProtection="0"/>
    <xf numFmtId="10" fontId="143" fillId="28" borderId="3" applyNumberFormat="0" applyBorder="0" applyAlignment="0" applyProtection="0"/>
    <xf numFmtId="179" fontId="151" fillId="8" borderId="6" applyNumberFormat="0" applyAlignment="0" applyProtection="0"/>
    <xf numFmtId="179" fontId="151" fillId="8" borderId="6" applyNumberFormat="0" applyAlignment="0" applyProtection="0"/>
    <xf numFmtId="179" fontId="151" fillId="8" borderId="6" applyNumberFormat="0" applyAlignment="0" applyProtection="0"/>
    <xf numFmtId="190" fontId="152" fillId="29" borderId="0"/>
    <xf numFmtId="3" fontId="153" fillId="0" borderId="0"/>
    <xf numFmtId="179" fontId="63" fillId="0" borderId="0"/>
    <xf numFmtId="0" fontId="62" fillId="0" borderId="0" applyNumberFormat="0" applyFont="0" applyFill="0" applyBorder="0" applyProtection="0">
      <alignment horizontal="left" vertical="center"/>
    </xf>
    <xf numFmtId="183" fontId="107" fillId="0" borderId="0" applyFill="0" applyBorder="0" applyAlignment="0"/>
    <xf numFmtId="191" fontId="3" fillId="0" borderId="0" applyFill="0" applyBorder="0" applyAlignment="0"/>
    <xf numFmtId="183" fontId="107" fillId="0" borderId="0" applyFill="0" applyBorder="0" applyAlignment="0"/>
    <xf numFmtId="195" fontId="3" fillId="0" borderId="0" applyFill="0" applyBorder="0" applyAlignment="0"/>
    <xf numFmtId="191" fontId="3" fillId="0" borderId="0" applyFill="0" applyBorder="0" applyAlignment="0"/>
    <xf numFmtId="0" fontId="154" fillId="0" borderId="20" applyNumberFormat="0" applyFill="0" applyAlignment="0" applyProtection="0"/>
    <xf numFmtId="179" fontId="155" fillId="0" borderId="20" applyNumberFormat="0" applyFill="0" applyAlignment="0" applyProtection="0"/>
    <xf numFmtId="190" fontId="152" fillId="30" borderId="0"/>
    <xf numFmtId="196" fontId="7" fillId="0" borderId="7" applyFont="0"/>
    <xf numFmtId="3" fontId="11" fillId="0" borderId="21"/>
    <xf numFmtId="0" fontId="66" fillId="0" borderId="0" applyFill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75" fontId="106" fillId="0" borderId="0" applyFont="0" applyFill="0" applyBorder="0" applyAlignment="0" applyProtection="0"/>
    <xf numFmtId="176" fontId="106" fillId="0" borderId="0" applyFont="0" applyFill="0" applyBorder="0" applyAlignment="0" applyProtection="0"/>
    <xf numFmtId="0" fontId="156" fillId="0" borderId="18"/>
    <xf numFmtId="236" fontId="157" fillId="0" borderId="22"/>
    <xf numFmtId="170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237" fontId="5" fillId="0" borderId="0" applyFont="0" applyFill="0" applyBorder="0" applyAlignment="0" applyProtection="0"/>
    <xf numFmtId="238" fontId="5" fillId="0" borderId="0" applyFont="0" applyFill="0" applyBorder="0" applyAlignment="0" applyProtection="0"/>
    <xf numFmtId="239" fontId="128" fillId="0" borderId="0">
      <protection locked="0"/>
    </xf>
    <xf numFmtId="240" fontId="3" fillId="0" borderId="0" applyFont="0" applyFill="0" applyBorder="0" applyAlignment="0" applyProtection="0"/>
    <xf numFmtId="241" fontId="3" fillId="0" borderId="0" applyFont="0" applyFill="0" applyBorder="0" applyAlignment="0" applyProtection="0"/>
    <xf numFmtId="239" fontId="128" fillId="0" borderId="0">
      <protection locked="0"/>
    </xf>
    <xf numFmtId="179" fontId="158" fillId="0" borderId="0"/>
    <xf numFmtId="0" fontId="38" fillId="0" borderId="0" applyNumberFormat="0" applyFont="0" applyFill="0" applyAlignment="0"/>
    <xf numFmtId="3" fontId="3" fillId="0" borderId="8">
      <alignment vertical="center"/>
    </xf>
    <xf numFmtId="0" fontId="159" fillId="31" borderId="0" applyNumberFormat="0" applyBorder="0" applyAlignment="0" applyProtection="0"/>
    <xf numFmtId="179" fontId="160" fillId="31" borderId="0" applyNumberFormat="0" applyBorder="0" applyAlignment="0" applyProtection="0"/>
    <xf numFmtId="0" fontId="54" fillId="0" borderId="3"/>
    <xf numFmtId="179" fontId="54" fillId="0" borderId="3"/>
    <xf numFmtId="0" fontId="62" fillId="0" borderId="0"/>
    <xf numFmtId="179" fontId="62" fillId="0" borderId="0"/>
    <xf numFmtId="0" fontId="54" fillId="0" borderId="3"/>
    <xf numFmtId="37" fontId="161" fillId="0" borderId="0"/>
    <xf numFmtId="0" fontId="162" fillId="0" borderId="3" applyNumberFormat="0" applyFont="0" applyFill="0" applyBorder="0" applyAlignment="0">
      <alignment horizontal="center"/>
    </xf>
    <xf numFmtId="165" fontId="106" fillId="0" borderId="0"/>
    <xf numFmtId="179" fontId="163" fillId="0" borderId="0"/>
    <xf numFmtId="179" fontId="12" fillId="0" borderId="0"/>
    <xf numFmtId="179" fontId="11" fillId="0" borderId="0"/>
    <xf numFmtId="179" fontId="29" fillId="0" borderId="0"/>
    <xf numFmtId="179" fontId="29" fillId="0" borderId="0"/>
    <xf numFmtId="179" fontId="29" fillId="0" borderId="0"/>
    <xf numFmtId="179" fontId="164" fillId="0" borderId="0"/>
    <xf numFmtId="179" fontId="164" fillId="0" borderId="0"/>
    <xf numFmtId="179" fontId="164" fillId="0" borderId="0"/>
    <xf numFmtId="0" fontId="11" fillId="0" borderId="0"/>
    <xf numFmtId="0" fontId="11" fillId="0" borderId="0"/>
    <xf numFmtId="0" fontId="11" fillId="0" borderId="0"/>
    <xf numFmtId="0" fontId="82" fillId="0" borderId="0"/>
    <xf numFmtId="179" fontId="165" fillId="0" borderId="0"/>
    <xf numFmtId="179" fontId="11" fillId="0" borderId="0"/>
    <xf numFmtId="179" fontId="29" fillId="0" borderId="0"/>
    <xf numFmtId="0" fontId="66" fillId="0" borderId="0"/>
    <xf numFmtId="179" fontId="164" fillId="0" borderId="0"/>
    <xf numFmtId="0" fontId="33" fillId="0" borderId="0"/>
    <xf numFmtId="0" fontId="12" fillId="0" borderId="0"/>
    <xf numFmtId="179" fontId="114" fillId="0" borderId="0"/>
    <xf numFmtId="0" fontId="12" fillId="0" borderId="0"/>
    <xf numFmtId="0" fontId="166" fillId="0" borderId="0"/>
    <xf numFmtId="0" fontId="164" fillId="0" borderId="0"/>
    <xf numFmtId="0" fontId="167" fillId="0" borderId="0"/>
    <xf numFmtId="179" fontId="82" fillId="0" borderId="0"/>
    <xf numFmtId="0" fontId="113" fillId="0" borderId="0"/>
    <xf numFmtId="179" fontId="11" fillId="0" borderId="0"/>
    <xf numFmtId="0" fontId="164" fillId="0" borderId="0"/>
    <xf numFmtId="179" fontId="82" fillId="0" borderId="0"/>
    <xf numFmtId="179" fontId="11" fillId="0" borderId="0"/>
    <xf numFmtId="179" fontId="164" fillId="0" borderId="0"/>
    <xf numFmtId="179" fontId="167" fillId="0" borderId="0"/>
    <xf numFmtId="179" fontId="11" fillId="0" borderId="0" applyAlignment="0"/>
    <xf numFmtId="0" fontId="11" fillId="0" borderId="0"/>
    <xf numFmtId="0" fontId="12" fillId="0" borderId="0"/>
    <xf numFmtId="0" fontId="3" fillId="32" borderId="23" applyNumberFormat="0" applyFont="0" applyAlignment="0" applyProtection="0"/>
    <xf numFmtId="179" fontId="33" fillId="32" borderId="23" applyNumberFormat="0" applyFont="0" applyAlignment="0" applyProtection="0"/>
    <xf numFmtId="3" fontId="168" fillId="0" borderId="0" applyFont="0" applyFill="0" applyBorder="0" applyAlignment="0" applyProtection="0"/>
    <xf numFmtId="176" fontId="84" fillId="0" borderId="0" applyFont="0" applyFill="0" applyBorder="0" applyAlignment="0" applyProtection="0"/>
    <xf numFmtId="175" fontId="84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Font="0" applyFill="0" applyBorder="0" applyAlignment="0" applyProtection="0"/>
    <xf numFmtId="0" fontId="62" fillId="0" borderId="0"/>
    <xf numFmtId="0" fontId="170" fillId="21" borderId="24" applyNumberFormat="0" applyAlignment="0" applyProtection="0"/>
    <xf numFmtId="179" fontId="171" fillId="21" borderId="24" applyNumberFormat="0" applyAlignment="0" applyProtection="0"/>
    <xf numFmtId="179" fontId="91" fillId="0" borderId="0"/>
    <xf numFmtId="14" fontId="99" fillId="0" borderId="0">
      <alignment horizontal="center" wrapText="1"/>
      <protection locked="0"/>
    </xf>
    <xf numFmtId="9" fontId="3" fillId="0" borderId="0" applyFont="0" applyFill="0" applyBorder="0" applyAlignment="0" applyProtection="0"/>
    <xf numFmtId="242" fontId="66" fillId="0" borderId="0" applyFont="0" applyFill="0" applyBorder="0" applyAlignment="0" applyProtection="0"/>
    <xf numFmtId="243" fontId="66" fillId="0" borderId="0" applyFont="0" applyFill="0" applyBorder="0" applyAlignment="0" applyProtection="0"/>
    <xf numFmtId="244" fontId="148" fillId="0" borderId="0" applyFont="0" applyFill="0" applyBorder="0" applyAlignment="0" applyProtection="0"/>
    <xf numFmtId="245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194" fontId="3" fillId="0" borderId="0" applyFont="0" applyFill="0" applyBorder="0" applyAlignment="0" applyProtection="0"/>
    <xf numFmtId="246" fontId="3" fillId="0" borderId="0" applyFont="0" applyFill="0" applyBorder="0" applyAlignment="0" applyProtection="0"/>
    <xf numFmtId="10" fontId="106" fillId="0" borderId="0" applyFont="0" applyFill="0" applyBorder="0" applyAlignment="0" applyProtection="0"/>
    <xf numFmtId="182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4" fontId="66" fillId="0" borderId="0" applyFont="0" applyFill="0" applyBorder="0" applyAlignment="0" applyProtection="0"/>
    <xf numFmtId="209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242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247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79" fontId="172" fillId="0" borderId="0" applyNumberFormat="0" applyFill="0" applyBorder="0" applyProtection="0">
      <alignment horizontal="center"/>
    </xf>
    <xf numFmtId="9" fontId="11" fillId="0" borderId="0" applyFont="0" applyFill="0" applyBorder="0" applyAlignment="0" applyProtection="0"/>
    <xf numFmtId="9" fontId="173" fillId="0" borderId="25" applyNumberFormat="0" applyBorder="0"/>
    <xf numFmtId="248" fontId="128" fillId="0" borderId="0">
      <protection locked="0"/>
    </xf>
    <xf numFmtId="183" fontId="107" fillId="0" borderId="0" applyFill="0" applyBorder="0" applyAlignment="0"/>
    <xf numFmtId="191" fontId="3" fillId="0" borderId="0" applyFill="0" applyBorder="0" applyAlignment="0"/>
    <xf numFmtId="183" fontId="107" fillId="0" borderId="0" applyFill="0" applyBorder="0" applyAlignment="0"/>
    <xf numFmtId="195" fontId="3" fillId="0" borderId="0" applyFill="0" applyBorder="0" applyAlignment="0"/>
    <xf numFmtId="191" fontId="3" fillId="0" borderId="0" applyFill="0" applyBorder="0" applyAlignment="0"/>
    <xf numFmtId="0" fontId="174" fillId="0" borderId="0"/>
    <xf numFmtId="0" fontId="173" fillId="0" borderId="0" applyNumberFormat="0" applyFont="0" applyFill="0" applyBorder="0" applyAlignment="0" applyProtection="0">
      <alignment horizontal="left"/>
    </xf>
    <xf numFmtId="15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0" fontId="175" fillId="0" borderId="18">
      <alignment horizontal="center"/>
    </xf>
    <xf numFmtId="3" fontId="63" fillId="0" borderId="0" applyFont="0" applyFill="0" applyBorder="0" applyAlignment="0" applyProtection="0"/>
    <xf numFmtId="179" fontId="63" fillId="33" borderId="0" applyNumberFormat="0" applyFont="0" applyBorder="0" applyAlignment="0" applyProtection="0"/>
    <xf numFmtId="0" fontId="176" fillId="34" borderId="0" applyNumberFormat="0" applyFont="0" applyBorder="0" applyAlignment="0">
      <alignment horizontal="center"/>
    </xf>
    <xf numFmtId="249" fontId="11" fillId="0" borderId="0" applyNumberFormat="0" applyFill="0" applyBorder="0" applyAlignment="0" applyProtection="0">
      <alignment horizontal="left"/>
    </xf>
    <xf numFmtId="249" fontId="11" fillId="0" borderId="0" applyNumberFormat="0" applyFill="0" applyBorder="0" applyAlignment="0" applyProtection="0">
      <alignment horizontal="left"/>
    </xf>
    <xf numFmtId="41" fontId="8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250" fontId="177" fillId="0" borderId="0" applyFont="0" applyFill="0" applyBorder="0" applyAlignment="0" applyProtection="0"/>
    <xf numFmtId="0" fontId="176" fillId="1" borderId="17" applyNumberFormat="0" applyFont="0" applyAlignment="0">
      <alignment horizontal="center"/>
    </xf>
    <xf numFmtId="0" fontId="178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>
      <alignment horizontal="center"/>
    </xf>
    <xf numFmtId="0" fontId="66" fillId="35" borderId="0"/>
    <xf numFmtId="0" fontId="63" fillId="0" borderId="0" applyFont="0" applyFill="0" applyBorder="0" applyAlignment="0" applyProtection="0"/>
    <xf numFmtId="251" fontId="54" fillId="0" borderId="0" applyFont="0" applyFill="0" applyBorder="0" applyAlignment="0" applyProtection="0"/>
    <xf numFmtId="251" fontId="54" fillId="0" borderId="0" applyFont="0" applyFill="0" applyBorder="0" applyAlignment="0" applyProtection="0"/>
    <xf numFmtId="251" fontId="54" fillId="0" borderId="0" applyFont="0" applyFill="0" applyBorder="0" applyAlignment="0" applyProtection="0"/>
    <xf numFmtId="251" fontId="54" fillId="0" borderId="0" applyFont="0" applyFill="0" applyBorder="0" applyAlignment="0" applyProtection="0"/>
    <xf numFmtId="251" fontId="54" fillId="0" borderId="0" applyFont="0" applyFill="0" applyBorder="0" applyAlignment="0" applyProtection="0"/>
    <xf numFmtId="0" fontId="156" fillId="0" borderId="0"/>
    <xf numFmtId="40" fontId="180" fillId="0" borderId="0" applyBorder="0">
      <alignment horizontal="right"/>
    </xf>
    <xf numFmtId="179" fontId="181" fillId="0" borderId="0"/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3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4" fontId="12" fillId="0" borderId="26">
      <alignment horizontal="right" vertical="center"/>
    </xf>
    <xf numFmtId="254" fontId="12" fillId="0" borderId="26">
      <alignment horizontal="right" vertical="center"/>
    </xf>
    <xf numFmtId="254" fontId="12" fillId="0" borderId="26">
      <alignment horizontal="right" vertical="center"/>
    </xf>
    <xf numFmtId="254" fontId="12" fillId="0" borderId="26">
      <alignment horizontal="right" vertical="center"/>
    </xf>
    <xf numFmtId="254" fontId="9" fillId="0" borderId="26">
      <alignment horizontal="right" vertical="center"/>
    </xf>
    <xf numFmtId="254" fontId="9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252" fontId="54" fillId="0" borderId="26">
      <alignment horizontal="right" vertical="center"/>
    </xf>
    <xf numFmtId="196" fontId="121" fillId="0" borderId="1">
      <protection hidden="1"/>
    </xf>
    <xf numFmtId="49" fontId="127" fillId="0" borderId="0" applyFill="0" applyBorder="0" applyAlignment="0"/>
    <xf numFmtId="255" fontId="106" fillId="0" borderId="0" applyFill="0" applyBorder="0" applyAlignment="0"/>
    <xf numFmtId="256" fontId="106" fillId="0" borderId="0" applyFill="0" applyBorder="0" applyAlignment="0"/>
    <xf numFmtId="257" fontId="54" fillId="0" borderId="26">
      <alignment horizontal="center"/>
    </xf>
    <xf numFmtId="0" fontId="184" fillId="0" borderId="0" applyNumberFormat="0" applyFill="0" applyBorder="0" applyAlignment="0" applyProtection="0"/>
    <xf numFmtId="257" fontId="54" fillId="0" borderId="26">
      <alignment horizontal="center"/>
    </xf>
    <xf numFmtId="179" fontId="185" fillId="0" borderId="27"/>
    <xf numFmtId="0" fontId="5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9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3" fontId="186" fillId="0" borderId="28" applyNumberFormat="0" applyBorder="0" applyAlignment="0"/>
    <xf numFmtId="179" fontId="187" fillId="0" borderId="0" applyFont="0">
      <alignment horizontal="centerContinuous"/>
    </xf>
    <xf numFmtId="0" fontId="182" fillId="0" borderId="0" applyFill="0" applyBorder="0" applyProtection="0">
      <alignment horizontal="left" vertical="top"/>
    </xf>
    <xf numFmtId="0" fontId="183" fillId="0" borderId="0" applyNumberFormat="0" applyFill="0" applyBorder="0" applyAlignment="0" applyProtection="0"/>
    <xf numFmtId="179" fontId="183" fillId="0" borderId="0" applyNumberFormat="0" applyFill="0" applyBorder="0" applyAlignment="0" applyProtection="0"/>
    <xf numFmtId="0" fontId="11" fillId="0" borderId="29" applyNumberFormat="0" applyFont="0" applyFill="0" applyAlignment="0" applyProtection="0"/>
    <xf numFmtId="179" fontId="11" fillId="0" borderId="29" applyNumberFormat="0" applyFont="0" applyFill="0" applyAlignment="0" applyProtection="0"/>
    <xf numFmtId="0" fontId="157" fillId="0" borderId="30" applyNumberFormat="0" applyAlignment="0">
      <alignment horizontal="center"/>
    </xf>
    <xf numFmtId="170" fontId="5" fillId="0" borderId="0" applyFont="0" applyFill="0" applyBorder="0" applyAlignment="0" applyProtection="0"/>
    <xf numFmtId="256" fontId="54" fillId="0" borderId="0"/>
    <xf numFmtId="258" fontId="54" fillId="0" borderId="3"/>
    <xf numFmtId="259" fontId="63" fillId="0" borderId="0"/>
    <xf numFmtId="179" fontId="188" fillId="0" borderId="0"/>
    <xf numFmtId="3" fontId="54" fillId="0" borderId="0" applyNumberFormat="0" applyBorder="0" applyAlignment="0" applyProtection="0">
      <alignment horizontal="centerContinuous"/>
      <protection locked="0"/>
    </xf>
    <xf numFmtId="3" fontId="189" fillId="0" borderId="0">
      <protection locked="0"/>
    </xf>
    <xf numFmtId="179" fontId="188" fillId="0" borderId="0"/>
    <xf numFmtId="259" fontId="63" fillId="0" borderId="0"/>
    <xf numFmtId="5" fontId="190" fillId="36" borderId="11">
      <alignment vertical="top"/>
    </xf>
    <xf numFmtId="0" fontId="1" fillId="37" borderId="3">
      <alignment horizontal="left" vertical="center"/>
    </xf>
    <xf numFmtId="6" fontId="191" fillId="38" borderId="11"/>
    <xf numFmtId="5" fontId="43" fillId="0" borderId="11">
      <alignment horizontal="left" vertical="top"/>
    </xf>
    <xf numFmtId="179" fontId="45" fillId="39" borderId="0">
      <alignment horizontal="left" vertical="center"/>
    </xf>
    <xf numFmtId="5" fontId="6" fillId="0" borderId="31">
      <alignment horizontal="left" vertical="top"/>
    </xf>
    <xf numFmtId="0" fontId="49" fillId="0" borderId="31">
      <alignment horizontal="left" vertical="center"/>
    </xf>
    <xf numFmtId="260" fontId="66" fillId="0" borderId="0" applyFont="0" applyFill="0" applyBorder="0" applyAlignment="0" applyProtection="0"/>
    <xf numFmtId="261" fontId="6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9" fontId="192" fillId="0" borderId="0" applyNumberFormat="0" applyFill="0" applyBorder="0" applyAlignment="0" applyProtection="0"/>
    <xf numFmtId="0" fontId="193" fillId="0" borderId="0" applyNumberFormat="0" applyFont="0" applyFill="0" applyBorder="0" applyProtection="0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66" fillId="0" borderId="0" applyFont="0" applyFill="0" applyBorder="0" applyAlignment="0" applyProtection="0"/>
    <xf numFmtId="262" fontId="66" fillId="0" borderId="0" applyFont="0" applyFill="0" applyBorder="0" applyAlignment="0" applyProtection="0"/>
    <xf numFmtId="263" fontId="66" fillId="0" borderId="0" applyFont="0" applyFill="0" applyBorder="0" applyAlignment="0" applyProtection="0"/>
    <xf numFmtId="223" fontId="66" fillId="0" borderId="0" applyFont="0" applyFill="0" applyBorder="0" applyAlignment="0" applyProtection="0"/>
    <xf numFmtId="264" fontId="66" fillId="0" borderId="0" applyFont="0" applyFill="0" applyBorder="0" applyAlignment="0" applyProtection="0"/>
    <xf numFmtId="265" fontId="66" fillId="0" borderId="0" applyFont="0" applyFill="0" applyBorder="0" applyAlignment="0" applyProtection="0"/>
    <xf numFmtId="266" fontId="66" fillId="0" borderId="0" applyFont="0" applyFill="0" applyBorder="0" applyAlignment="0" applyProtection="0"/>
    <xf numFmtId="267" fontId="6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94" fillId="0" borderId="0">
      <alignment vertical="center"/>
    </xf>
    <xf numFmtId="42" fontId="195" fillId="0" borderId="0" applyFont="0" applyFill="0" applyBorder="0" applyAlignment="0" applyProtection="0"/>
    <xf numFmtId="44" fontId="195" fillId="0" borderId="0" applyFont="0" applyFill="0" applyBorder="0" applyAlignment="0" applyProtection="0"/>
    <xf numFmtId="0" fontId="195" fillId="0" borderId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0" fontId="64" fillId="0" borderId="0">
      <alignment vertical="center"/>
    </xf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9" fontId="197" fillId="0" borderId="0" applyBorder="0" applyAlignment="0" applyProtection="0"/>
    <xf numFmtId="0" fontId="25" fillId="0" borderId="0"/>
    <xf numFmtId="179" fontId="198" fillId="0" borderId="0"/>
    <xf numFmtId="179" fontId="198" fillId="0" borderId="0"/>
    <xf numFmtId="179" fontId="198" fillId="0" borderId="0"/>
    <xf numFmtId="179" fontId="198" fillId="0" borderId="0"/>
    <xf numFmtId="179" fontId="198" fillId="0" borderId="0"/>
    <xf numFmtId="179" fontId="198" fillId="0" borderId="0"/>
    <xf numFmtId="179" fontId="198" fillId="0" borderId="0"/>
    <xf numFmtId="179" fontId="198" fillId="0" borderId="0"/>
    <xf numFmtId="0" fontId="199" fillId="0" borderId="0" applyFont="0" applyFill="0" applyBorder="0" applyAlignment="0" applyProtection="0"/>
    <xf numFmtId="0" fontId="199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6" fillId="0" borderId="0"/>
    <xf numFmtId="0" fontId="11" fillId="0" borderId="0"/>
    <xf numFmtId="179" fontId="67" fillId="0" borderId="0"/>
    <xf numFmtId="174" fontId="200" fillId="0" borderId="0" applyFont="0" applyFill="0" applyBorder="0" applyAlignment="0" applyProtection="0"/>
    <xf numFmtId="173" fontId="200" fillId="0" borderId="0" applyFont="0" applyFill="0" applyBorder="0" applyAlignment="0" applyProtection="0"/>
    <xf numFmtId="268" fontId="67" fillId="0" borderId="0" applyFont="0" applyFill="0" applyBorder="0" applyAlignment="0" applyProtection="0"/>
    <xf numFmtId="269" fontId="67" fillId="0" borderId="0" applyFont="0" applyFill="0" applyBorder="0" applyAlignment="0" applyProtection="0"/>
    <xf numFmtId="176" fontId="17" fillId="0" borderId="0" applyFont="0" applyFill="0" applyBorder="0" applyAlignment="0" applyProtection="0"/>
    <xf numFmtId="179" fontId="200" fillId="0" borderId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01" fillId="0" borderId="0"/>
    <xf numFmtId="9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2" fontId="67" fillId="0" borderId="0" applyFont="0" applyFill="0" applyBorder="0" applyAlignment="0" applyProtection="0"/>
    <xf numFmtId="270" fontId="72" fillId="0" borderId="0" applyFont="0" applyFill="0" applyBorder="0" applyAlignment="0" applyProtection="0"/>
    <xf numFmtId="183" fontId="17" fillId="0" borderId="0" applyFont="0" applyFill="0" applyBorder="0" applyAlignment="0" applyProtection="0"/>
    <xf numFmtId="271" fontId="200" fillId="0" borderId="0" applyFont="0" applyFill="0" applyBorder="0" applyAlignment="0" applyProtection="0"/>
    <xf numFmtId="272" fontId="200" fillId="0" borderId="0" applyFont="0" applyFill="0" applyBorder="0" applyAlignment="0" applyProtection="0"/>
    <xf numFmtId="179" fontId="202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79" fontId="203" fillId="0" borderId="0" applyNumberFormat="0" applyFill="0" applyBorder="0" applyAlignment="0" applyProtection="0">
      <alignment vertical="top"/>
      <protection locked="0"/>
    </xf>
  </cellStyleXfs>
  <cellXfs count="832">
    <xf numFmtId="0" fontId="0" fillId="0" borderId="0" xfId="0"/>
    <xf numFmtId="3" fontId="0" fillId="0" borderId="0" xfId="0" applyNumberFormat="1"/>
    <xf numFmtId="3" fontId="6" fillId="0" borderId="0" xfId="0" applyNumberFormat="1" applyFont="1" applyBorder="1"/>
    <xf numFmtId="0" fontId="0" fillId="0" borderId="0" xfId="0" applyBorder="1"/>
    <xf numFmtId="3" fontId="5" fillId="0" borderId="0" xfId="0" applyNumberFormat="1" applyFont="1"/>
    <xf numFmtId="0" fontId="2" fillId="0" borderId="0" xfId="0" applyFont="1"/>
    <xf numFmtId="0" fontId="6" fillId="0" borderId="0" xfId="0" applyFont="1"/>
    <xf numFmtId="3" fontId="11" fillId="0" borderId="0" xfId="0" applyNumberFormat="1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11" fillId="0" borderId="0" xfId="653"/>
    <xf numFmtId="0" fontId="0" fillId="0" borderId="0" xfId="0" applyProtection="1">
      <protection locked="0" hidden="1"/>
    </xf>
    <xf numFmtId="3" fontId="5" fillId="0" borderId="0" xfId="0" applyNumberFormat="1" applyFont="1" applyBorder="1"/>
    <xf numFmtId="0" fontId="12" fillId="0" borderId="0" xfId="0" applyFont="1" applyBorder="1"/>
    <xf numFmtId="3" fontId="12" fillId="0" borderId="0" xfId="0" applyNumberFormat="1" applyFont="1" applyBorder="1"/>
    <xf numFmtId="0" fontId="9" fillId="0" borderId="0" xfId="0" applyFont="1" applyBorder="1"/>
    <xf numFmtId="0" fontId="0" fillId="0" borderId="0" xfId="0" applyProtection="1">
      <protection hidden="1"/>
    </xf>
    <xf numFmtId="0" fontId="29" fillId="0" borderId="0" xfId="0" applyFont="1"/>
    <xf numFmtId="0" fontId="29" fillId="0" borderId="0" xfId="0" applyFont="1" applyBorder="1"/>
    <xf numFmtId="0" fontId="31" fillId="0" borderId="0" xfId="0" applyFont="1" applyAlignment="1"/>
    <xf numFmtId="0" fontId="32" fillId="0" borderId="0" xfId="0" applyFont="1"/>
    <xf numFmtId="0" fontId="11" fillId="0" borderId="0" xfId="0" applyFont="1"/>
    <xf numFmtId="0" fontId="34" fillId="0" borderId="0" xfId="0" applyFont="1"/>
    <xf numFmtId="0" fontId="34" fillId="28" borderId="0" xfId="0" applyFont="1" applyFill="1"/>
    <xf numFmtId="0" fontId="37" fillId="0" borderId="0" xfId="0" applyFont="1"/>
    <xf numFmtId="3" fontId="28" fillId="0" borderId="0" xfId="0" applyNumberFormat="1" applyFont="1" applyBorder="1"/>
    <xf numFmtId="0" fontId="39" fillId="0" borderId="0" xfId="0" applyFont="1"/>
    <xf numFmtId="0" fontId="27" fillId="0" borderId="32" xfId="0" applyFont="1" applyBorder="1" applyAlignment="1">
      <alignment horizontal="center" vertical="center"/>
    </xf>
    <xf numFmtId="0" fontId="35" fillId="0" borderId="0" xfId="0" applyFont="1"/>
    <xf numFmtId="0" fontId="42" fillId="0" borderId="0" xfId="0" applyFont="1"/>
    <xf numFmtId="0" fontId="29" fillId="28" borderId="0" xfId="0" applyFont="1" applyFill="1"/>
    <xf numFmtId="0" fontId="12" fillId="0" borderId="0" xfId="0" applyFont="1"/>
    <xf numFmtId="3" fontId="4" fillId="0" borderId="0" xfId="0" applyNumberFormat="1" applyFont="1" applyBorder="1"/>
    <xf numFmtId="0" fontId="6" fillId="0" borderId="0" xfId="0" applyFont="1" applyBorder="1"/>
    <xf numFmtId="3" fontId="0" fillId="0" borderId="0" xfId="0" applyNumberFormat="1" applyBorder="1"/>
    <xf numFmtId="38" fontId="0" fillId="0" borderId="0" xfId="0" applyNumberFormat="1"/>
    <xf numFmtId="0" fontId="0" fillId="0" borderId="33" xfId="0" applyBorder="1"/>
    <xf numFmtId="0" fontId="36" fillId="0" borderId="0" xfId="0" applyFont="1"/>
    <xf numFmtId="0" fontId="27" fillId="0" borderId="34" xfId="0" applyFont="1" applyBorder="1" applyAlignment="1">
      <alignment horizontal="center" vertical="center" wrapText="1"/>
    </xf>
    <xf numFmtId="3" fontId="11" fillId="0" borderId="8" xfId="0" applyNumberFormat="1" applyFont="1" applyBorder="1"/>
    <xf numFmtId="0" fontId="12" fillId="0" borderId="0" xfId="0" applyFont="1" applyBorder="1" applyAlignment="1">
      <alignment horizontal="centerContinuous"/>
    </xf>
    <xf numFmtId="3" fontId="9" fillId="0" borderId="0" xfId="0" applyNumberFormat="1" applyFont="1" applyBorder="1"/>
    <xf numFmtId="0" fontId="5" fillId="0" borderId="0" xfId="0" applyFont="1" applyBorder="1" applyAlignment="1">
      <alignment horizontal="centerContinuous"/>
    </xf>
    <xf numFmtId="0" fontId="46" fillId="0" borderId="0" xfId="0" applyFont="1" applyBorder="1"/>
    <xf numFmtId="0" fontId="47" fillId="0" borderId="0" xfId="0" applyFont="1" applyBorder="1"/>
    <xf numFmtId="0" fontId="0" fillId="0" borderId="35" xfId="0" applyBorder="1"/>
    <xf numFmtId="38" fontId="0" fillId="0" borderId="36" xfId="0" applyNumberForma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0" borderId="37" xfId="0" applyFont="1" applyBorder="1"/>
    <xf numFmtId="0" fontId="2" fillId="0" borderId="39" xfId="0" applyFont="1" applyBorder="1"/>
    <xf numFmtId="0" fontId="2" fillId="0" borderId="38" xfId="0" applyFont="1" applyBorder="1"/>
    <xf numFmtId="3" fontId="19" fillId="0" borderId="8" xfId="0" applyNumberFormat="1" applyFont="1" applyBorder="1"/>
    <xf numFmtId="3" fontId="19" fillId="0" borderId="40" xfId="0" applyNumberFormat="1" applyFont="1" applyBorder="1"/>
    <xf numFmtId="0" fontId="27" fillId="0" borderId="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4" fontId="11" fillId="0" borderId="31" xfId="0" applyNumberFormat="1" applyFont="1" applyBorder="1"/>
    <xf numFmtId="0" fontId="27" fillId="0" borderId="3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48" fillId="0" borderId="33" xfId="0" applyNumberFormat="1" applyFont="1" applyBorder="1" applyAlignment="1">
      <alignment shrinkToFit="1"/>
    </xf>
    <xf numFmtId="166" fontId="0" fillId="0" borderId="40" xfId="0" applyNumberFormat="1" applyBorder="1"/>
    <xf numFmtId="38" fontId="6" fillId="0" borderId="40" xfId="0" applyNumberFormat="1" applyFont="1" applyBorder="1"/>
    <xf numFmtId="0" fontId="48" fillId="0" borderId="37" xfId="0" applyNumberFormat="1" applyFont="1" applyBorder="1" applyAlignment="1">
      <alignment shrinkToFit="1"/>
    </xf>
    <xf numFmtId="0" fontId="20" fillId="0" borderId="37" xfId="0" applyNumberFormat="1" applyFont="1" applyBorder="1" applyAlignment="1">
      <alignment shrinkToFit="1"/>
    </xf>
    <xf numFmtId="38" fontId="19" fillId="0" borderId="8" xfId="0" applyNumberFormat="1" applyFont="1" applyBorder="1"/>
    <xf numFmtId="166" fontId="19" fillId="0" borderId="8" xfId="0" applyNumberFormat="1" applyFont="1" applyBorder="1"/>
    <xf numFmtId="0" fontId="3" fillId="0" borderId="37" xfId="0" applyFont="1" applyBorder="1"/>
    <xf numFmtId="0" fontId="3" fillId="0" borderId="39" xfId="0" applyFont="1" applyBorder="1"/>
    <xf numFmtId="0" fontId="3" fillId="0" borderId="38" xfId="0" applyFont="1" applyBorder="1"/>
    <xf numFmtId="0" fontId="13" fillId="0" borderId="37" xfId="0" applyFont="1" applyBorder="1" applyAlignment="1">
      <alignment horizontal="left"/>
    </xf>
    <xf numFmtId="0" fontId="30" fillId="28" borderId="0" xfId="0" applyFont="1" applyFill="1"/>
    <xf numFmtId="0" fontId="6" fillId="0" borderId="46" xfId="0" applyFont="1" applyBorder="1"/>
    <xf numFmtId="0" fontId="37" fillId="0" borderId="0" xfId="0" applyFont="1" applyFill="1"/>
    <xf numFmtId="0" fontId="9" fillId="0" borderId="46" xfId="0" applyFont="1" applyBorder="1"/>
    <xf numFmtId="0" fontId="44" fillId="0" borderId="0" xfId="0" applyFont="1" applyBorder="1"/>
    <xf numFmtId="0" fontId="56" fillId="0" borderId="0" xfId="0" applyFont="1"/>
    <xf numFmtId="0" fontId="57" fillId="0" borderId="0" xfId="0" applyFont="1"/>
    <xf numFmtId="4" fontId="11" fillId="0" borderId="47" xfId="0" applyNumberFormat="1" applyFont="1" applyBorder="1"/>
    <xf numFmtId="0" fontId="21" fillId="0" borderId="8" xfId="0" applyFont="1" applyBorder="1"/>
    <xf numFmtId="0" fontId="0" fillId="0" borderId="48" xfId="0" applyBorder="1"/>
    <xf numFmtId="0" fontId="0" fillId="0" borderId="46" xfId="0" applyBorder="1"/>
    <xf numFmtId="0" fontId="0" fillId="0" borderId="46" xfId="0" applyFill="1" applyBorder="1"/>
    <xf numFmtId="0" fontId="44" fillId="0" borderId="46" xfId="0" applyFont="1" applyFill="1" applyBorder="1"/>
    <xf numFmtId="0" fontId="52" fillId="0" borderId="49" xfId="0" applyFont="1" applyBorder="1"/>
    <xf numFmtId="0" fontId="27" fillId="0" borderId="50" xfId="0" applyFont="1" applyBorder="1" applyAlignment="1">
      <alignment horizontal="center" vertical="center"/>
    </xf>
    <xf numFmtId="0" fontId="0" fillId="0" borderId="51" xfId="0" applyBorder="1"/>
    <xf numFmtId="2" fontId="0" fillId="0" borderId="48" xfId="0" applyNumberFormat="1" applyBorder="1"/>
    <xf numFmtId="0" fontId="11" fillId="0" borderId="28" xfId="0" applyFont="1" applyBorder="1"/>
    <xf numFmtId="0" fontId="11" fillId="0" borderId="8" xfId="0" applyFont="1" applyBorder="1"/>
    <xf numFmtId="2" fontId="11" fillId="0" borderId="8" xfId="0" applyNumberFormat="1" applyFont="1" applyBorder="1"/>
    <xf numFmtId="2" fontId="19" fillId="0" borderId="8" xfId="0" applyNumberFormat="1" applyFont="1" applyBorder="1"/>
    <xf numFmtId="2" fontId="58" fillId="0" borderId="8" xfId="0" applyNumberFormat="1" applyFont="1" applyBorder="1"/>
    <xf numFmtId="3" fontId="11" fillId="0" borderId="48" xfId="0" applyNumberFormat="1" applyFont="1" applyBorder="1"/>
    <xf numFmtId="3" fontId="19" fillId="0" borderId="48" xfId="0" applyNumberFormat="1" applyFont="1" applyBorder="1"/>
    <xf numFmtId="4" fontId="11" fillId="28" borderId="8" xfId="0" applyNumberFormat="1" applyFont="1" applyFill="1" applyBorder="1"/>
    <xf numFmtId="0" fontId="0" fillId="28" borderId="48" xfId="0" applyFill="1" applyBorder="1"/>
    <xf numFmtId="2" fontId="11" fillId="28" borderId="8" xfId="0" applyNumberFormat="1" applyFont="1" applyFill="1" applyBorder="1"/>
    <xf numFmtId="169" fontId="11" fillId="28" borderId="8" xfId="0" applyNumberFormat="1" applyFont="1" applyFill="1" applyBorder="1"/>
    <xf numFmtId="0" fontId="0" fillId="28" borderId="46" xfId="0" applyFill="1" applyBorder="1" applyAlignment="1">
      <alignment horizontal="left" vertical="center" wrapText="1"/>
    </xf>
    <xf numFmtId="38" fontId="0" fillId="0" borderId="52" xfId="0" applyNumberFormat="1" applyBorder="1"/>
    <xf numFmtId="38" fontId="0" fillId="0" borderId="53" xfId="0" applyNumberFormat="1" applyBorder="1"/>
    <xf numFmtId="38" fontId="0" fillId="28" borderId="53" xfId="0" applyNumberFormat="1" applyFill="1" applyBorder="1"/>
    <xf numFmtId="0" fontId="6" fillId="28" borderId="46" xfId="0" applyFont="1" applyFill="1" applyBorder="1"/>
    <xf numFmtId="0" fontId="21" fillId="0" borderId="46" xfId="0" applyFont="1" applyBorder="1"/>
    <xf numFmtId="0" fontId="9" fillId="0" borderId="46" xfId="0" applyFont="1" applyBorder="1" applyAlignment="1">
      <alignment horizontal="left" vertical="center" wrapText="1"/>
    </xf>
    <xf numFmtId="169" fontId="11" fillId="28" borderId="54" xfId="0" applyNumberFormat="1" applyFont="1" applyFill="1" applyBorder="1"/>
    <xf numFmtId="0" fontId="0" fillId="28" borderId="55" xfId="0" applyFill="1" applyBorder="1"/>
    <xf numFmtId="38" fontId="0" fillId="28" borderId="56" xfId="0" applyNumberFormat="1" applyFill="1" applyBorder="1"/>
    <xf numFmtId="0" fontId="59" fillId="28" borderId="57" xfId="0" applyFont="1" applyFill="1" applyBorder="1"/>
    <xf numFmtId="169" fontId="60" fillId="28" borderId="54" xfId="0" applyNumberFormat="1" applyFont="1" applyFill="1" applyBorder="1"/>
    <xf numFmtId="0" fontId="37" fillId="28" borderId="55" xfId="0" applyFont="1" applyFill="1" applyBorder="1"/>
    <xf numFmtId="38" fontId="37" fillId="28" borderId="56" xfId="0" applyNumberFormat="1" applyFont="1" applyFill="1" applyBorder="1"/>
    <xf numFmtId="2" fontId="60" fillId="28" borderId="54" xfId="0" applyNumberFormat="1" applyFont="1" applyFill="1" applyBorder="1"/>
    <xf numFmtId="0" fontId="41" fillId="0" borderId="46" xfId="0" applyFont="1" applyBorder="1"/>
    <xf numFmtId="4" fontId="11" fillId="0" borderId="40" xfId="0" applyNumberFormat="1" applyFont="1" applyBorder="1"/>
    <xf numFmtId="4" fontId="11" fillId="0" borderId="8" xfId="0" applyNumberFormat="1" applyFont="1" applyBorder="1"/>
    <xf numFmtId="0" fontId="59" fillId="28" borderId="58" xfId="0" applyFont="1" applyFill="1" applyBorder="1"/>
    <xf numFmtId="169" fontId="60" fillId="28" borderId="59" xfId="0" applyNumberFormat="1" applyFont="1" applyFill="1" applyBorder="1"/>
    <xf numFmtId="0" fontId="37" fillId="28" borderId="60" xfId="0" applyFont="1" applyFill="1" applyBorder="1"/>
    <xf numFmtId="38" fontId="37" fillId="28" borderId="61" xfId="0" applyNumberFormat="1" applyFont="1" applyFill="1" applyBorder="1"/>
    <xf numFmtId="3" fontId="11" fillId="28" borderId="8" xfId="0" applyNumberFormat="1" applyFont="1" applyFill="1" applyBorder="1"/>
    <xf numFmtId="3" fontId="0" fillId="28" borderId="48" xfId="0" applyNumberFormat="1" applyFill="1" applyBorder="1"/>
    <xf numFmtId="3" fontId="0" fillId="28" borderId="39" xfId="0" applyNumberFormat="1" applyFill="1" applyBorder="1"/>
    <xf numFmtId="38" fontId="19" fillId="0" borderId="40" xfId="0" applyNumberFormat="1" applyFont="1" applyBorder="1"/>
    <xf numFmtId="0" fontId="43" fillId="0" borderId="0" xfId="0" applyFont="1" applyBorder="1"/>
    <xf numFmtId="0" fontId="21" fillId="0" borderId="37" xfId="0" applyFont="1" applyBorder="1"/>
    <xf numFmtId="2" fontId="6" fillId="0" borderId="8" xfId="0" applyNumberFormat="1" applyFont="1" applyBorder="1"/>
    <xf numFmtId="40" fontId="6" fillId="0" borderId="40" xfId="0" applyNumberFormat="1" applyFont="1" applyBorder="1"/>
    <xf numFmtId="38" fontId="21" fillId="0" borderId="40" xfId="0" applyNumberFormat="1" applyFont="1" applyBorder="1"/>
    <xf numFmtId="2" fontId="6" fillId="0" borderId="40" xfId="0" applyNumberFormat="1" applyFont="1" applyBorder="1"/>
    <xf numFmtId="38" fontId="6" fillId="0" borderId="8" xfId="0" applyNumberFormat="1" applyFont="1" applyBorder="1"/>
    <xf numFmtId="167" fontId="6" fillId="0" borderId="40" xfId="0" applyNumberFormat="1" applyFont="1" applyBorder="1"/>
    <xf numFmtId="0" fontId="6" fillId="0" borderId="32" xfId="0" applyFont="1" applyBorder="1" applyAlignment="1">
      <alignment horizontal="center"/>
    </xf>
    <xf numFmtId="40" fontId="0" fillId="0" borderId="8" xfId="0" applyNumberFormat="1" applyBorder="1"/>
    <xf numFmtId="0" fontId="99" fillId="28" borderId="0" xfId="0" applyNumberFormat="1" applyFont="1" applyFill="1" applyAlignment="1">
      <alignment horizontal="left"/>
    </xf>
    <xf numFmtId="0" fontId="62" fillId="0" borderId="0" xfId="0" applyFont="1"/>
    <xf numFmtId="0" fontId="205" fillId="0" borderId="0" xfId="0" applyFont="1" applyBorder="1" applyAlignment="1">
      <alignment horizontal="center"/>
    </xf>
    <xf numFmtId="0" fontId="206" fillId="0" borderId="68" xfId="0" applyFont="1" applyBorder="1" applyAlignment="1">
      <alignment horizontal="center"/>
    </xf>
    <xf numFmtId="0" fontId="99" fillId="28" borderId="0" xfId="0" applyFont="1" applyFill="1" applyAlignment="1">
      <alignment horizontal="left"/>
    </xf>
    <xf numFmtId="0" fontId="99" fillId="0" borderId="0" xfId="0" applyFont="1"/>
    <xf numFmtId="0" fontId="207" fillId="28" borderId="0" xfId="0" applyNumberFormat="1" applyFont="1" applyFill="1" applyAlignment="1">
      <alignment horizontal="left"/>
    </xf>
    <xf numFmtId="0" fontId="64" fillId="28" borderId="0" xfId="0" applyFont="1" applyFill="1"/>
    <xf numFmtId="0" fontId="64" fillId="0" borderId="0" xfId="0" applyFont="1"/>
    <xf numFmtId="0" fontId="211" fillId="28" borderId="50" xfId="0" applyFont="1" applyFill="1" applyBorder="1" applyAlignment="1">
      <alignment horizontal="center" vertical="center"/>
    </xf>
    <xf numFmtId="0" fontId="212" fillId="0" borderId="32" xfId="0" applyFont="1" applyBorder="1" applyAlignment="1">
      <alignment horizontal="center" vertical="center"/>
    </xf>
    <xf numFmtId="0" fontId="212" fillId="0" borderId="34" xfId="0" applyFont="1" applyBorder="1" applyAlignment="1">
      <alignment horizontal="center" vertical="center" wrapText="1"/>
    </xf>
    <xf numFmtId="0" fontId="213" fillId="28" borderId="4" xfId="0" applyFont="1" applyFill="1" applyBorder="1" applyAlignment="1">
      <alignment horizontal="center" vertical="center"/>
    </xf>
    <xf numFmtId="0" fontId="213" fillId="0" borderId="3" xfId="0" applyFont="1" applyBorder="1" applyAlignment="1">
      <alignment horizontal="center" vertical="center"/>
    </xf>
    <xf numFmtId="0" fontId="213" fillId="0" borderId="70" xfId="0" applyFont="1" applyBorder="1" applyAlignment="1">
      <alignment horizontal="center" vertical="center"/>
    </xf>
    <xf numFmtId="0" fontId="214" fillId="28" borderId="71" xfId="0" applyFont="1" applyFill="1" applyBorder="1" applyAlignment="1">
      <alignment horizontal="left"/>
    </xf>
    <xf numFmtId="0" fontId="215" fillId="0" borderId="31" xfId="0" applyFont="1" applyFill="1" applyBorder="1" applyAlignment="1">
      <alignment horizontal="center"/>
    </xf>
    <xf numFmtId="3" fontId="207" fillId="0" borderId="31" xfId="0" applyNumberFormat="1" applyFont="1" applyFill="1" applyBorder="1" applyAlignment="1">
      <alignment horizontal="centerContinuous"/>
    </xf>
    <xf numFmtId="3" fontId="215" fillId="0" borderId="31" xfId="0" applyNumberFormat="1" applyFont="1" applyBorder="1"/>
    <xf numFmtId="0" fontId="216" fillId="28" borderId="46" xfId="0" applyNumberFormat="1" applyFont="1" applyFill="1" applyBorder="1"/>
    <xf numFmtId="0" fontId="215" fillId="0" borderId="8" xfId="0" applyFont="1" applyFill="1" applyBorder="1" applyAlignment="1">
      <alignment horizontal="center"/>
    </xf>
    <xf numFmtId="0" fontId="99" fillId="0" borderId="39" xfId="0" applyFont="1" applyBorder="1"/>
    <xf numFmtId="3" fontId="206" fillId="0" borderId="8" xfId="0" applyNumberFormat="1" applyFont="1" applyBorder="1"/>
    <xf numFmtId="0" fontId="62" fillId="28" borderId="46" xfId="0" applyFont="1" applyFill="1" applyBorder="1"/>
    <xf numFmtId="3" fontId="217" fillId="0" borderId="8" xfId="0" applyNumberFormat="1" applyFont="1" applyFill="1" applyBorder="1" applyAlignment="1">
      <alignment horizontal="center"/>
    </xf>
    <xf numFmtId="3" fontId="99" fillId="0" borderId="8" xfId="0" applyNumberFormat="1" applyFont="1" applyFill="1" applyBorder="1" applyAlignment="1">
      <alignment horizontal="centerContinuous"/>
    </xf>
    <xf numFmtId="3" fontId="218" fillId="0" borderId="8" xfId="0" applyNumberFormat="1" applyFont="1" applyFill="1" applyBorder="1"/>
    <xf numFmtId="3" fontId="218" fillId="0" borderId="40" xfId="0" applyNumberFormat="1" applyFont="1" applyFill="1" applyBorder="1"/>
    <xf numFmtId="0" fontId="62" fillId="28" borderId="46" xfId="0" applyNumberFormat="1" applyFont="1" applyFill="1" applyBorder="1"/>
    <xf numFmtId="3" fontId="211" fillId="0" borderId="8" xfId="0" applyNumberFormat="1" applyFont="1" applyFill="1" applyBorder="1" applyAlignment="1">
      <alignment horizontal="centerContinuous"/>
    </xf>
    <xf numFmtId="3" fontId="206" fillId="0" borderId="8" xfId="0" applyNumberFormat="1" applyFont="1" applyFill="1" applyBorder="1"/>
    <xf numFmtId="3" fontId="205" fillId="0" borderId="40" xfId="0" applyNumberFormat="1" applyFont="1" applyFill="1" applyBorder="1"/>
    <xf numFmtId="3" fontId="218" fillId="0" borderId="8" xfId="0" applyNumberFormat="1" applyFont="1" applyFill="1" applyBorder="1" applyAlignment="1">
      <alignment horizontal="center"/>
    </xf>
    <xf numFmtId="0" fontId="205" fillId="28" borderId="46" xfId="466" applyNumberFormat="1" applyFont="1" applyFill="1" applyBorder="1" applyAlignment="1">
      <alignment horizontal="justify" vertical="center" wrapText="1"/>
    </xf>
    <xf numFmtId="3" fontId="207" fillId="0" borderId="8" xfId="0" applyNumberFormat="1" applyFont="1" applyFill="1" applyBorder="1" applyAlignment="1">
      <alignment horizontal="centerContinuous"/>
    </xf>
    <xf numFmtId="0" fontId="62" fillId="28" borderId="46" xfId="466" applyNumberFormat="1" applyFont="1" applyFill="1" applyBorder="1" applyAlignment="1">
      <alignment horizontal="justify" vertical="center" wrapText="1"/>
    </xf>
    <xf numFmtId="3" fontId="219" fillId="0" borderId="8" xfId="0" applyNumberFormat="1" applyFont="1" applyFill="1" applyBorder="1" applyAlignment="1">
      <alignment horizontal="center"/>
    </xf>
    <xf numFmtId="3" fontId="220" fillId="0" borderId="8" xfId="0" applyNumberFormat="1" applyFont="1" applyFill="1" applyBorder="1" applyAlignment="1">
      <alignment horizontal="centerContinuous"/>
    </xf>
    <xf numFmtId="3" fontId="219" fillId="0" borderId="8" xfId="0" applyNumberFormat="1" applyFont="1" applyFill="1" applyBorder="1"/>
    <xf numFmtId="3" fontId="219" fillId="0" borderId="40" xfId="0" applyNumberFormat="1" applyFont="1" applyFill="1" applyBorder="1"/>
    <xf numFmtId="0" fontId="62" fillId="28" borderId="46" xfId="466" applyFont="1" applyFill="1" applyBorder="1" applyAlignment="1">
      <alignment horizontal="justify" vertical="center" wrapText="1"/>
    </xf>
    <xf numFmtId="3" fontId="219" fillId="41" borderId="8" xfId="0" applyNumberFormat="1" applyFont="1" applyFill="1" applyBorder="1"/>
    <xf numFmtId="3" fontId="221" fillId="0" borderId="8" xfId="0" applyNumberFormat="1" applyFont="1" applyFill="1" applyBorder="1" applyAlignment="1">
      <alignment horizontal="centerContinuous"/>
    </xf>
    <xf numFmtId="3" fontId="221" fillId="0" borderId="8" xfId="0" applyNumberFormat="1" applyFont="1" applyFill="1" applyBorder="1"/>
    <xf numFmtId="3" fontId="221" fillId="0" borderId="40" xfId="0" applyNumberFormat="1" applyFont="1" applyFill="1" applyBorder="1"/>
    <xf numFmtId="165" fontId="218" fillId="0" borderId="40" xfId="0" applyNumberFormat="1" applyFont="1" applyFill="1" applyBorder="1"/>
    <xf numFmtId="0" fontId="205" fillId="28" borderId="46" xfId="466" applyFont="1" applyFill="1" applyBorder="1" applyAlignment="1">
      <alignment horizontal="justify" vertical="center" wrapText="1"/>
    </xf>
    <xf numFmtId="165" fontId="218" fillId="0" borderId="8" xfId="0" applyNumberFormat="1" applyFont="1" applyFill="1" applyBorder="1"/>
    <xf numFmtId="3" fontId="218" fillId="41" borderId="8" xfId="0" applyNumberFormat="1" applyFont="1" applyFill="1" applyBorder="1"/>
    <xf numFmtId="0" fontId="99" fillId="0" borderId="8" xfId="0" applyFont="1" applyBorder="1" applyAlignment="1">
      <alignment horizontal="center" vertical="center"/>
    </xf>
    <xf numFmtId="3" fontId="215" fillId="0" borderId="8" xfId="0" applyNumberFormat="1" applyFont="1" applyBorder="1"/>
    <xf numFmtId="3" fontId="206" fillId="0" borderId="40" xfId="0" applyNumberFormat="1" applyFont="1" applyBorder="1"/>
    <xf numFmtId="3" fontId="62" fillId="0" borderId="8" xfId="0" applyNumberFormat="1" applyFont="1" applyFill="1" applyBorder="1"/>
    <xf numFmtId="3" fontId="62" fillId="0" borderId="40" xfId="0" applyNumberFormat="1" applyFont="1" applyFill="1" applyBorder="1"/>
    <xf numFmtId="165" fontId="222" fillId="0" borderId="8" xfId="0" applyNumberFormat="1" applyFont="1" applyFill="1" applyBorder="1"/>
    <xf numFmtId="165" fontId="222" fillId="0" borderId="40" xfId="0" applyNumberFormat="1" applyFont="1" applyFill="1" applyBorder="1"/>
    <xf numFmtId="3" fontId="206" fillId="0" borderId="8" xfId="0" applyNumberFormat="1" applyFont="1" applyFill="1" applyBorder="1" applyAlignment="1">
      <alignment horizontal="center"/>
    </xf>
    <xf numFmtId="0" fontId="210" fillId="28" borderId="46" xfId="466" applyNumberFormat="1" applyFont="1" applyFill="1" applyBorder="1" applyAlignment="1">
      <alignment horizontal="justify" vertical="center" wrapText="1"/>
    </xf>
    <xf numFmtId="3" fontId="222" fillId="0" borderId="8" xfId="0" applyNumberFormat="1" applyFont="1" applyFill="1" applyBorder="1" applyAlignment="1">
      <alignment horizontal="center"/>
    </xf>
    <xf numFmtId="3" fontId="223" fillId="0" borderId="8" xfId="0" applyNumberFormat="1" applyFont="1" applyFill="1" applyBorder="1" applyAlignment="1">
      <alignment horizontal="center"/>
    </xf>
    <xf numFmtId="3" fontId="224" fillId="0" borderId="8" xfId="0" applyNumberFormat="1" applyFont="1" applyFill="1" applyBorder="1" applyAlignment="1">
      <alignment horizontal="centerContinuous"/>
    </xf>
    <xf numFmtId="165" fontId="224" fillId="0" borderId="8" xfId="0" applyNumberFormat="1" applyFont="1" applyFill="1" applyBorder="1"/>
    <xf numFmtId="165" fontId="224" fillId="0" borderId="40" xfId="0" applyNumberFormat="1" applyFont="1" applyFill="1" applyBorder="1"/>
    <xf numFmtId="3" fontId="206" fillId="0" borderId="28" xfId="0" applyNumberFormat="1" applyFont="1" applyFill="1" applyBorder="1" applyAlignment="1">
      <alignment horizontal="center"/>
    </xf>
    <xf numFmtId="3" fontId="99" fillId="0" borderId="28" xfId="0" applyNumberFormat="1" applyFont="1" applyFill="1" applyBorder="1" applyAlignment="1">
      <alignment horizontal="centerContinuous"/>
    </xf>
    <xf numFmtId="3" fontId="62" fillId="0" borderId="28" xfId="0" applyNumberFormat="1" applyFont="1" applyFill="1" applyBorder="1"/>
    <xf numFmtId="3" fontId="62" fillId="0" borderId="72" xfId="0" applyNumberFormat="1" applyFont="1" applyFill="1" applyBorder="1"/>
    <xf numFmtId="3" fontId="62" fillId="28" borderId="46" xfId="466" applyNumberFormat="1" applyFont="1" applyFill="1" applyBorder="1" applyAlignment="1">
      <alignment horizontal="justify" vertical="center" wrapText="1"/>
    </xf>
    <xf numFmtId="0" fontId="210" fillId="28" borderId="46" xfId="0" applyFont="1" applyFill="1" applyBorder="1"/>
    <xf numFmtId="3" fontId="205" fillId="0" borderId="8" xfId="0" applyNumberFormat="1" applyFont="1" applyFill="1" applyBorder="1"/>
    <xf numFmtId="0" fontId="62" fillId="28" borderId="46" xfId="466" applyNumberFormat="1" applyFont="1" applyFill="1" applyBorder="1" applyAlignment="1">
      <alignment vertical="center" wrapText="1"/>
    </xf>
    <xf numFmtId="3" fontId="218" fillId="0" borderId="10" xfId="0" applyNumberFormat="1" applyFont="1" applyFill="1" applyBorder="1" applyAlignment="1">
      <alignment horizontal="center"/>
    </xf>
    <xf numFmtId="3" fontId="99" fillId="0" borderId="10" xfId="0" applyNumberFormat="1" applyFont="1" applyFill="1" applyBorder="1" applyAlignment="1">
      <alignment horizontal="centerContinuous"/>
    </xf>
    <xf numFmtId="3" fontId="218" fillId="0" borderId="10" xfId="0" applyNumberFormat="1" applyFont="1" applyFill="1" applyBorder="1"/>
    <xf numFmtId="3" fontId="218" fillId="0" borderId="73" xfId="0" applyNumberFormat="1" applyFont="1" applyFill="1" applyBorder="1"/>
    <xf numFmtId="0" fontId="205" fillId="28" borderId="74" xfId="0" applyFont="1" applyFill="1" applyBorder="1" applyAlignment="1">
      <alignment horizontal="center"/>
    </xf>
    <xf numFmtId="0" fontId="206" fillId="0" borderId="75" xfId="0" applyFont="1" applyFill="1" applyBorder="1" applyAlignment="1">
      <alignment horizontal="center"/>
    </xf>
    <xf numFmtId="3" fontId="211" fillId="0" borderId="76" xfId="0" applyNumberFormat="1" applyFont="1" applyFill="1" applyBorder="1" applyAlignment="1">
      <alignment horizontal="centerContinuous" vertical="center"/>
    </xf>
    <xf numFmtId="3" fontId="205" fillId="0" borderId="76" xfId="0" applyNumberFormat="1" applyFont="1" applyBorder="1" applyAlignment="1"/>
    <xf numFmtId="0" fontId="214" fillId="28" borderId="50" xfId="0" applyFont="1" applyFill="1" applyBorder="1" applyAlignment="1">
      <alignment horizontal="center" vertical="center"/>
    </xf>
    <xf numFmtId="0" fontId="206" fillId="0" borderId="32" xfId="0" applyFont="1" applyBorder="1" applyAlignment="1">
      <alignment horizontal="center" vertical="center"/>
    </xf>
    <xf numFmtId="0" fontId="211" fillId="0" borderId="31" xfId="0" applyFont="1" applyFill="1" applyBorder="1" applyAlignment="1">
      <alignment horizontal="center"/>
    </xf>
    <xf numFmtId="0" fontId="211" fillId="0" borderId="8" xfId="0" applyFont="1" applyFill="1" applyBorder="1" applyAlignment="1">
      <alignment horizontal="center"/>
    </xf>
    <xf numFmtId="0" fontId="218" fillId="0" borderId="8" xfId="0" applyFont="1" applyFill="1" applyBorder="1" applyAlignment="1">
      <alignment horizontal="center"/>
    </xf>
    <xf numFmtId="3" fontId="225" fillId="0" borderId="8" xfId="0" applyNumberFormat="1" applyFont="1" applyFill="1" applyBorder="1"/>
    <xf numFmtId="0" fontId="219" fillId="0" borderId="8" xfId="0" applyFont="1" applyFill="1" applyBorder="1" applyAlignment="1">
      <alignment horizontal="center"/>
    </xf>
    <xf numFmtId="0" fontId="220" fillId="0" borderId="8" xfId="0" applyFont="1" applyFill="1" applyBorder="1" applyAlignment="1">
      <alignment horizontal="center"/>
    </xf>
    <xf numFmtId="0" fontId="99" fillId="0" borderId="8" xfId="0" applyFont="1" applyFill="1" applyBorder="1" applyAlignment="1">
      <alignment horizontal="center"/>
    </xf>
    <xf numFmtId="165" fontId="220" fillId="41" borderId="8" xfId="0" applyNumberFormat="1" applyFont="1" applyFill="1" applyBorder="1"/>
    <xf numFmtId="165" fontId="219" fillId="0" borderId="40" xfId="0" applyNumberFormat="1" applyFont="1" applyFill="1" applyBorder="1"/>
    <xf numFmtId="0" fontId="222" fillId="0" borderId="8" xfId="0" applyFont="1" applyFill="1" applyBorder="1" applyAlignment="1">
      <alignment horizontal="center"/>
    </xf>
    <xf numFmtId="0" fontId="221" fillId="0" borderId="8" xfId="0" applyFont="1" applyFill="1" applyBorder="1" applyAlignment="1">
      <alignment horizontal="center"/>
    </xf>
    <xf numFmtId="165" fontId="226" fillId="0" borderId="40" xfId="0" applyNumberFormat="1" applyFont="1" applyFill="1" applyBorder="1"/>
    <xf numFmtId="0" fontId="210" fillId="28" borderId="46" xfId="0" applyNumberFormat="1" applyFont="1" applyFill="1" applyBorder="1"/>
    <xf numFmtId="0" fontId="218" fillId="0" borderId="8" xfId="0" applyFont="1" applyBorder="1" applyAlignment="1">
      <alignment horizontal="center"/>
    </xf>
    <xf numFmtId="0" fontId="99" fillId="0" borderId="8" xfId="0" applyFont="1" applyBorder="1" applyAlignment="1">
      <alignment horizontal="center"/>
    </xf>
    <xf numFmtId="0" fontId="218" fillId="0" borderId="31" xfId="0" applyFont="1" applyBorder="1" applyAlignment="1">
      <alignment horizontal="center"/>
    </xf>
    <xf numFmtId="0" fontId="99" fillId="0" borderId="31" xfId="0" applyFont="1" applyBorder="1" applyAlignment="1">
      <alignment horizontal="center"/>
    </xf>
    <xf numFmtId="3" fontId="225" fillId="0" borderId="28" xfId="0" applyNumberFormat="1" applyFont="1" applyFill="1" applyBorder="1"/>
    <xf numFmtId="3" fontId="218" fillId="0" borderId="47" xfId="0" applyNumberFormat="1" applyFont="1" applyFill="1" applyBorder="1"/>
    <xf numFmtId="165" fontId="217" fillId="0" borderId="8" xfId="0" applyNumberFormat="1" applyFont="1" applyFill="1" applyBorder="1"/>
    <xf numFmtId="3" fontId="218" fillId="0" borderId="40" xfId="0" applyNumberFormat="1" applyFont="1" applyFill="1" applyBorder="1" applyAlignment="1">
      <alignment horizontal="right"/>
    </xf>
    <xf numFmtId="41" fontId="62" fillId="28" borderId="77" xfId="466" applyNumberFormat="1" applyFont="1" applyFill="1" applyBorder="1" applyAlignment="1">
      <alignment horizontal="justify" vertical="center" wrapText="1"/>
    </xf>
    <xf numFmtId="0" fontId="218" fillId="0" borderId="35" xfId="0" applyFont="1" applyBorder="1" applyAlignment="1">
      <alignment horizontal="center"/>
    </xf>
    <xf numFmtId="0" fontId="99" fillId="0" borderId="35" xfId="0" applyFont="1" applyBorder="1" applyAlignment="1">
      <alignment horizontal="center"/>
    </xf>
    <xf numFmtId="165" fontId="217" fillId="0" borderId="35" xfId="0" applyNumberFormat="1" applyFont="1" applyFill="1" applyBorder="1"/>
    <xf numFmtId="3" fontId="218" fillId="0" borderId="36" xfId="0" applyNumberFormat="1" applyFont="1" applyFill="1" applyBorder="1"/>
    <xf numFmtId="165" fontId="295" fillId="0" borderId="8" xfId="0" applyNumberFormat="1" applyFont="1" applyFill="1" applyBorder="1"/>
    <xf numFmtId="165" fontId="295" fillId="0" borderId="40" xfId="0" applyNumberFormat="1" applyFont="1" applyFill="1" applyBorder="1"/>
    <xf numFmtId="165" fontId="217" fillId="0" borderId="40" xfId="0" applyNumberFormat="1" applyFont="1" applyFill="1" applyBorder="1"/>
    <xf numFmtId="3" fontId="217" fillId="0" borderId="40" xfId="0" applyNumberFormat="1" applyFont="1" applyFill="1" applyBorder="1"/>
    <xf numFmtId="165" fontId="227" fillId="0" borderId="40" xfId="0" applyNumberFormat="1" applyFont="1" applyFill="1" applyBorder="1"/>
    <xf numFmtId="41" fontId="62" fillId="28" borderId="46" xfId="466" applyNumberFormat="1" applyFont="1" applyFill="1" applyBorder="1" applyAlignment="1">
      <alignment horizontal="justify" vertical="center" wrapText="1"/>
    </xf>
    <xf numFmtId="41" fontId="205" fillId="28" borderId="46" xfId="466" applyNumberFormat="1" applyFont="1" applyFill="1" applyBorder="1" applyAlignment="1">
      <alignment horizontal="justify" vertical="center" wrapText="1"/>
    </xf>
    <xf numFmtId="165" fontId="228" fillId="0" borderId="8" xfId="0" applyNumberFormat="1" applyFont="1" applyFill="1" applyBorder="1"/>
    <xf numFmtId="165" fontId="228" fillId="0" borderId="40" xfId="0" applyNumberFormat="1" applyFont="1" applyFill="1" applyBorder="1"/>
    <xf numFmtId="165" fontId="229" fillId="0" borderId="8" xfId="0" applyNumberFormat="1" applyFont="1" applyFill="1" applyBorder="1"/>
    <xf numFmtId="165" fontId="226" fillId="0" borderId="40" xfId="0" applyNumberFormat="1" applyFont="1" applyFill="1" applyBorder="1" applyAlignment="1">
      <alignment horizontal="right"/>
    </xf>
    <xf numFmtId="0" fontId="218" fillId="0" borderId="10" xfId="0" applyFont="1" applyFill="1" applyBorder="1" applyAlignment="1">
      <alignment horizontal="center"/>
    </xf>
    <xf numFmtId="0" fontId="99" fillId="0" borderId="10" xfId="0" applyFont="1" applyFill="1" applyBorder="1" applyAlignment="1">
      <alignment horizontal="center"/>
    </xf>
    <xf numFmtId="3" fontId="229" fillId="0" borderId="59" xfId="0" applyNumberFormat="1" applyFont="1" applyFill="1" applyBorder="1"/>
    <xf numFmtId="165" fontId="229" fillId="0" borderId="40" xfId="0" applyNumberFormat="1" applyFont="1" applyFill="1" applyBorder="1"/>
    <xf numFmtId="0" fontId="214" fillId="28" borderId="78" xfId="0" applyFont="1" applyFill="1" applyBorder="1" applyAlignment="1">
      <alignment horizontal="center"/>
    </xf>
    <xf numFmtId="0" fontId="216" fillId="0" borderId="75" xfId="0" applyFont="1" applyFill="1" applyBorder="1" applyAlignment="1">
      <alignment horizontal="center"/>
    </xf>
    <xf numFmtId="0" fontId="212" fillId="0" borderId="75" xfId="0" applyFont="1" applyFill="1" applyBorder="1" applyAlignment="1">
      <alignment horizontal="centerContinuous"/>
    </xf>
    <xf numFmtId="0" fontId="205" fillId="0" borderId="79" xfId="0" applyFont="1" applyFill="1" applyBorder="1" applyAlignment="1">
      <alignment horizontal="centerContinuous"/>
    </xf>
    <xf numFmtId="3" fontId="62" fillId="0" borderId="79" xfId="0" applyNumberFormat="1" applyFont="1" applyBorder="1" applyAlignment="1">
      <alignment horizontal="center" vertical="center"/>
    </xf>
    <xf numFmtId="0" fontId="62" fillId="28" borderId="80" xfId="0" applyNumberFormat="1" applyFont="1" applyFill="1" applyBorder="1"/>
    <xf numFmtId="0" fontId="230" fillId="0" borderId="81" xfId="0" applyFont="1" applyFill="1" applyBorder="1" applyAlignment="1">
      <alignment horizontal="center"/>
    </xf>
    <xf numFmtId="0" fontId="99" fillId="0" borderId="81" xfId="0" applyFont="1" applyFill="1" applyBorder="1" applyAlignment="1">
      <alignment horizontal="centerContinuous"/>
    </xf>
    <xf numFmtId="0" fontId="230" fillId="0" borderId="28" xfId="0" applyFont="1" applyBorder="1"/>
    <xf numFmtId="0" fontId="230" fillId="0" borderId="72" xfId="0" applyFont="1" applyBorder="1"/>
    <xf numFmtId="0" fontId="62" fillId="28" borderId="37" xfId="0" applyNumberFormat="1" applyFont="1" applyFill="1" applyBorder="1"/>
    <xf numFmtId="0" fontId="230" fillId="0" borderId="38" xfId="0" applyFont="1" applyFill="1" applyBorder="1" applyAlignment="1">
      <alignment horizontal="center"/>
    </xf>
    <xf numFmtId="0" fontId="230" fillId="0" borderId="38" xfId="0" applyFont="1" applyFill="1" applyBorder="1" applyAlignment="1">
      <alignment horizontal="centerContinuous"/>
    </xf>
    <xf numFmtId="0" fontId="221" fillId="28" borderId="37" xfId="0" applyNumberFormat="1" applyFont="1" applyFill="1" applyBorder="1"/>
    <xf numFmtId="0" fontId="62" fillId="28" borderId="37" xfId="483" applyNumberFormat="1" applyFont="1" applyFill="1" applyBorder="1"/>
    <xf numFmtId="0" fontId="62" fillId="28" borderId="82" xfId="0" applyFont="1" applyFill="1" applyBorder="1"/>
    <xf numFmtId="0" fontId="230" fillId="0" borderId="83" xfId="0" applyFont="1" applyFill="1" applyBorder="1" applyAlignment="1">
      <alignment horizontal="center"/>
    </xf>
    <xf numFmtId="0" fontId="230" fillId="0" borderId="75" xfId="0" applyFont="1" applyFill="1" applyBorder="1" applyAlignment="1">
      <alignment horizontal="centerContinuous"/>
    </xf>
    <xf numFmtId="165" fontId="217" fillId="0" borderId="75" xfId="0" applyNumberFormat="1" applyFont="1" applyFill="1" applyBorder="1"/>
    <xf numFmtId="165" fontId="217" fillId="0" borderId="84" xfId="0" applyNumberFormat="1" applyFont="1" applyFill="1" applyBorder="1"/>
    <xf numFmtId="38" fontId="64" fillId="0" borderId="0" xfId="0" applyNumberFormat="1" applyFont="1"/>
    <xf numFmtId="0" fontId="206" fillId="28" borderId="0" xfId="0" applyFont="1" applyFill="1" applyAlignment="1"/>
    <xf numFmtId="0" fontId="206" fillId="0" borderId="0" xfId="0" applyFont="1" applyAlignment="1"/>
    <xf numFmtId="38" fontId="206" fillId="0" borderId="0" xfId="0" applyNumberFormat="1" applyFont="1" applyAlignment="1"/>
    <xf numFmtId="0" fontId="99" fillId="0" borderId="0" xfId="0" applyFont="1" applyAlignment="1">
      <alignment horizontal="left"/>
    </xf>
    <xf numFmtId="3" fontId="231" fillId="0" borderId="0" xfId="0" applyNumberFormat="1" applyFont="1" applyBorder="1" applyAlignment="1">
      <alignment horizontal="centerContinuous"/>
    </xf>
    <xf numFmtId="3" fontId="205" fillId="0" borderId="0" xfId="0" applyNumberFormat="1" applyFont="1" applyBorder="1"/>
    <xf numFmtId="3" fontId="205" fillId="0" borderId="0" xfId="0" applyNumberFormat="1" applyFont="1" applyBorder="1" applyAlignment="1">
      <alignment horizontal="center"/>
    </xf>
    <xf numFmtId="3" fontId="62" fillId="0" borderId="3" xfId="0" applyNumberFormat="1" applyFont="1" applyBorder="1" applyAlignment="1">
      <alignment horizontal="center"/>
    </xf>
    <xf numFmtId="0" fontId="207" fillId="0" borderId="0" xfId="0" applyFont="1" applyAlignment="1">
      <alignment horizontal="left"/>
    </xf>
    <xf numFmtId="0" fontId="231" fillId="0" borderId="0" xfId="0" applyFont="1" applyBorder="1" applyAlignment="1">
      <alignment horizontal="center"/>
    </xf>
    <xf numFmtId="0" fontId="231" fillId="0" borderId="0" xfId="0" applyFont="1" applyBorder="1"/>
    <xf numFmtId="3" fontId="64" fillId="0" borderId="0" xfId="0" applyNumberFormat="1" applyFont="1" applyBorder="1" applyAlignment="1">
      <alignment horizontal="centerContinuous"/>
    </xf>
    <xf numFmtId="3" fontId="62" fillId="0" borderId="0" xfId="0" applyNumberFormat="1" applyFont="1" applyBorder="1"/>
    <xf numFmtId="3" fontId="206" fillId="0" borderId="32" xfId="0" applyNumberFormat="1" applyFont="1" applyBorder="1" applyAlignment="1">
      <alignment horizontal="center" vertical="center" wrapText="1"/>
    </xf>
    <xf numFmtId="3" fontId="212" fillId="0" borderId="32" xfId="0" applyNumberFormat="1" applyFont="1" applyBorder="1" applyAlignment="1">
      <alignment horizontal="center" vertical="center" wrapText="1"/>
    </xf>
    <xf numFmtId="3" fontId="212" fillId="0" borderId="34" xfId="0" applyNumberFormat="1" applyFont="1" applyBorder="1" applyAlignment="1">
      <alignment horizontal="center" vertical="center" wrapText="1"/>
    </xf>
    <xf numFmtId="0" fontId="205" fillId="0" borderId="46" xfId="0" applyFont="1" applyFill="1" applyBorder="1"/>
    <xf numFmtId="0" fontId="62" fillId="0" borderId="28" xfId="0" applyFont="1" applyBorder="1"/>
    <xf numFmtId="0" fontId="64" fillId="0" borderId="28" xfId="0" applyFont="1" applyBorder="1"/>
    <xf numFmtId="3" fontId="64" fillId="0" borderId="85" xfId="0" applyNumberFormat="1" applyFont="1" applyBorder="1"/>
    <xf numFmtId="0" fontId="62" fillId="0" borderId="46" xfId="0" applyFont="1" applyFill="1" applyBorder="1"/>
    <xf numFmtId="0" fontId="62" fillId="0" borderId="8" xfId="0" applyFont="1" applyBorder="1" applyAlignment="1">
      <alignment horizontal="center"/>
    </xf>
    <xf numFmtId="3" fontId="212" fillId="0" borderId="8" xfId="0" applyNumberFormat="1" applyFont="1" applyBorder="1"/>
    <xf numFmtId="3" fontId="212" fillId="0" borderId="40" xfId="0" applyNumberFormat="1" applyFont="1" applyBorder="1"/>
    <xf numFmtId="3" fontId="99" fillId="0" borderId="8" xfId="0" applyNumberFormat="1" applyFont="1" applyBorder="1"/>
    <xf numFmtId="3" fontId="99" fillId="0" borderId="40" xfId="0" applyNumberFormat="1" applyFont="1" applyBorder="1"/>
    <xf numFmtId="0" fontId="210" fillId="0" borderId="46" xfId="0" applyFont="1" applyBorder="1"/>
    <xf numFmtId="3" fontId="99" fillId="0" borderId="8" xfId="0" applyNumberFormat="1" applyFont="1" applyFill="1" applyBorder="1"/>
    <xf numFmtId="165" fontId="99" fillId="0" borderId="8" xfId="0" applyNumberFormat="1" applyFont="1" applyFill="1" applyBorder="1"/>
    <xf numFmtId="165" fontId="99" fillId="0" borderId="40" xfId="0" applyNumberFormat="1" applyFont="1" applyFill="1" applyBorder="1"/>
    <xf numFmtId="3" fontId="99" fillId="28" borderId="8" xfId="0" applyNumberFormat="1" applyFont="1" applyFill="1" applyBorder="1"/>
    <xf numFmtId="165" fontId="99" fillId="28" borderId="8" xfId="0" applyNumberFormat="1" applyFont="1" applyFill="1" applyBorder="1"/>
    <xf numFmtId="165" fontId="99" fillId="28" borderId="40" xfId="0" applyNumberFormat="1" applyFont="1" applyFill="1" applyBorder="1"/>
    <xf numFmtId="0" fontId="62" fillId="0" borderId="46" xfId="0" applyFont="1" applyBorder="1"/>
    <xf numFmtId="3" fontId="233" fillId="0" borderId="8" xfId="0" applyNumberFormat="1" applyFont="1" applyBorder="1"/>
    <xf numFmtId="3" fontId="234" fillId="0" borderId="40" xfId="0" applyNumberFormat="1" applyFont="1" applyBorder="1"/>
    <xf numFmtId="165" fontId="220" fillId="40" borderId="8" xfId="0" applyNumberFormat="1" applyFont="1" applyFill="1" applyBorder="1"/>
    <xf numFmtId="0" fontId="235" fillId="0" borderId="46" xfId="0" applyFont="1" applyBorder="1"/>
    <xf numFmtId="165" fontId="236" fillId="0" borderId="8" xfId="0" applyNumberFormat="1" applyFont="1" applyFill="1" applyBorder="1"/>
    <xf numFmtId="165" fontId="236" fillId="0" borderId="40" xfId="0" applyNumberFormat="1" applyFont="1" applyFill="1" applyBorder="1"/>
    <xf numFmtId="0" fontId="205" fillId="0" borderId="46" xfId="0" applyFont="1" applyBorder="1"/>
    <xf numFmtId="0" fontId="205" fillId="0" borderId="8" xfId="0" applyFont="1" applyBorder="1" applyAlignment="1">
      <alignment horizontal="center"/>
    </xf>
    <xf numFmtId="0" fontId="62" fillId="0" borderId="46" xfId="0" applyFont="1" applyBorder="1" applyAlignment="1">
      <alignment horizontal="left" vertical="center" wrapText="1"/>
    </xf>
    <xf numFmtId="165" fontId="296" fillId="28" borderId="8" xfId="0" applyNumberFormat="1" applyFont="1" applyFill="1" applyBorder="1"/>
    <xf numFmtId="165" fontId="237" fillId="0" borderId="8" xfId="0" applyNumberFormat="1" applyFont="1" applyFill="1" applyBorder="1"/>
    <xf numFmtId="165" fontId="237" fillId="0" borderId="40" xfId="0" applyNumberFormat="1" applyFont="1" applyFill="1" applyBorder="1"/>
    <xf numFmtId="0" fontId="62" fillId="0" borderId="77" xfId="0" applyFont="1" applyBorder="1"/>
    <xf numFmtId="0" fontId="62" fillId="0" borderId="35" xfId="0" applyFont="1" applyBorder="1" applyAlignment="1">
      <alignment horizontal="center"/>
    </xf>
    <xf numFmtId="3" fontId="212" fillId="28" borderId="35" xfId="0" applyNumberFormat="1" applyFont="1" applyFill="1" applyBorder="1"/>
    <xf numFmtId="3" fontId="212" fillId="28" borderId="36" xfId="0" applyNumberFormat="1" applyFont="1" applyFill="1" applyBorder="1"/>
    <xf numFmtId="0" fontId="232" fillId="0" borderId="0" xfId="0" applyFont="1" applyBorder="1"/>
    <xf numFmtId="0" fontId="64" fillId="0" borderId="0" xfId="0" applyFont="1" applyBorder="1" applyAlignment="1">
      <alignment horizontal="center"/>
    </xf>
    <xf numFmtId="3" fontId="218" fillId="0" borderId="0" xfId="0" applyNumberFormat="1" applyFont="1" applyBorder="1"/>
    <xf numFmtId="3" fontId="64" fillId="0" borderId="0" xfId="0" applyNumberFormat="1" applyFont="1" applyBorder="1"/>
    <xf numFmtId="0" fontId="64" fillId="0" borderId="0" xfId="0" applyFont="1" applyBorder="1"/>
    <xf numFmtId="3" fontId="218" fillId="40" borderId="0" xfId="0" applyNumberFormat="1" applyFont="1" applyFill="1" applyBorder="1"/>
    <xf numFmtId="0" fontId="206" fillId="0" borderId="0" xfId="0" applyFont="1" applyAlignment="1">
      <alignment horizontal="left"/>
    </xf>
    <xf numFmtId="38" fontId="206" fillId="0" borderId="0" xfId="0" applyNumberFormat="1" applyFont="1" applyAlignment="1">
      <alignment horizontal="center"/>
    </xf>
    <xf numFmtId="0" fontId="205" fillId="0" borderId="0" xfId="0" applyNumberFormat="1" applyFont="1" applyAlignment="1"/>
    <xf numFmtId="0" fontId="214" fillId="0" borderId="0" xfId="0" applyNumberFormat="1" applyFont="1" applyAlignment="1"/>
    <xf numFmtId="0" fontId="64" fillId="0" borderId="0" xfId="0" applyFont="1" applyAlignment="1"/>
    <xf numFmtId="0" fontId="214" fillId="0" borderId="0" xfId="0" applyFont="1" applyAlignment="1">
      <alignment horizontal="right" indent="1"/>
    </xf>
    <xf numFmtId="0" fontId="239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205" fillId="0" borderId="0" xfId="0" applyNumberFormat="1" applyFont="1"/>
    <xf numFmtId="0" fontId="62" fillId="0" borderId="0" xfId="0" applyFont="1" applyAlignment="1">
      <alignment horizontal="right"/>
    </xf>
    <xf numFmtId="0" fontId="64" fillId="0" borderId="0" xfId="0" applyNumberFormat="1" applyFont="1"/>
    <xf numFmtId="0" fontId="64" fillId="0" borderId="0" xfId="0" applyFont="1" applyAlignment="1">
      <alignment horizontal="right"/>
    </xf>
    <xf numFmtId="0" fontId="62" fillId="0" borderId="0" xfId="0" applyFont="1" applyAlignment="1"/>
    <xf numFmtId="0" fontId="113" fillId="0" borderId="0" xfId="0" applyFont="1" applyAlignment="1"/>
    <xf numFmtId="0" fontId="218" fillId="0" borderId="0" xfId="0" applyFont="1" applyAlignment="1"/>
    <xf numFmtId="0" fontId="64" fillId="0" borderId="0" xfId="0" applyNumberFormat="1" applyFont="1" applyAlignment="1">
      <alignment horizontal="left"/>
    </xf>
    <xf numFmtId="0" fontId="230" fillId="0" borderId="0" xfId="0" applyFont="1" applyAlignment="1"/>
    <xf numFmtId="0" fontId="205" fillId="0" borderId="0" xfId="0" applyFont="1"/>
    <xf numFmtId="0" fontId="239" fillId="0" borderId="0" xfId="0" applyFont="1" applyAlignment="1"/>
    <xf numFmtId="0" fontId="64" fillId="0" borderId="0" xfId="0" applyFont="1" applyAlignment="1">
      <alignment horizontal="center"/>
    </xf>
    <xf numFmtId="0" fontId="205" fillId="0" borderId="50" xfId="0" applyFont="1" applyBorder="1" applyAlignment="1">
      <alignment horizontal="center" vertical="center" wrapText="1" shrinkToFit="1"/>
    </xf>
    <xf numFmtId="0" fontId="205" fillId="0" borderId="32" xfId="0" applyFont="1" applyBorder="1" applyAlignment="1">
      <alignment horizontal="center" vertical="center" wrapText="1" shrinkToFit="1"/>
    </xf>
    <xf numFmtId="0" fontId="205" fillId="0" borderId="34" xfId="0" applyFont="1" applyBorder="1" applyAlignment="1">
      <alignment horizontal="center" vertical="center" wrapText="1" shrinkToFit="1"/>
    </xf>
    <xf numFmtId="0" fontId="62" fillId="0" borderId="71" xfId="0" applyFont="1" applyBorder="1" applyAlignment="1">
      <alignment horizontal="center"/>
    </xf>
    <xf numFmtId="0" fontId="241" fillId="0" borderId="8" xfId="0" applyFont="1" applyBorder="1"/>
    <xf numFmtId="3" fontId="206" fillId="0" borderId="31" xfId="0" applyNumberFormat="1" applyFont="1" applyBorder="1"/>
    <xf numFmtId="3" fontId="206" fillId="0" borderId="42" xfId="0" applyNumberFormat="1" applyFont="1" applyBorder="1"/>
    <xf numFmtId="0" fontId="62" fillId="0" borderId="46" xfId="0" applyFont="1" applyBorder="1" applyAlignment="1">
      <alignment horizontal="center"/>
    </xf>
    <xf numFmtId="0" fontId="62" fillId="0" borderId="8" xfId="0" applyFont="1" applyBorder="1"/>
    <xf numFmtId="3" fontId="218" fillId="28" borderId="40" xfId="0" applyNumberFormat="1" applyFont="1" applyFill="1" applyBorder="1"/>
    <xf numFmtId="0" fontId="242" fillId="28" borderId="46" xfId="0" applyFont="1" applyFill="1" applyBorder="1" applyAlignment="1">
      <alignment horizontal="center"/>
    </xf>
    <xf numFmtId="0" fontId="242" fillId="28" borderId="8" xfId="0" applyFont="1" applyFill="1" applyBorder="1"/>
    <xf numFmtId="3" fontId="219" fillId="28" borderId="40" xfId="0" applyNumberFormat="1" applyFont="1" applyFill="1" applyBorder="1"/>
    <xf numFmtId="3" fontId="206" fillId="28" borderId="8" xfId="0" applyNumberFormat="1" applyFont="1" applyFill="1" applyBorder="1"/>
    <xf numFmtId="3" fontId="218" fillId="0" borderId="40" xfId="0" applyNumberFormat="1" applyFont="1" applyBorder="1"/>
    <xf numFmtId="0" fontId="243" fillId="0" borderId="8" xfId="0" applyFont="1" applyBorder="1"/>
    <xf numFmtId="3" fontId="206" fillId="0" borderId="40" xfId="0" applyNumberFormat="1" applyFont="1" applyFill="1" applyBorder="1"/>
    <xf numFmtId="0" fontId="210" fillId="0" borderId="8" xfId="0" applyFont="1" applyBorder="1"/>
    <xf numFmtId="3" fontId="218" fillId="0" borderId="8" xfId="0" applyNumberFormat="1" applyFont="1" applyBorder="1"/>
    <xf numFmtId="3" fontId="222" fillId="0" borderId="8" xfId="0" applyNumberFormat="1" applyFont="1" applyFill="1" applyBorder="1"/>
    <xf numFmtId="3" fontId="225" fillId="28" borderId="8" xfId="0" applyNumberFormat="1" applyFont="1" applyFill="1" applyBorder="1"/>
    <xf numFmtId="3" fontId="228" fillId="0" borderId="8" xfId="0" applyNumberFormat="1" applyFont="1" applyFill="1" applyBorder="1"/>
    <xf numFmtId="0" fontId="62" fillId="0" borderId="8" xfId="0" applyFont="1" applyBorder="1" applyAlignment="1">
      <alignment horizontal="left"/>
    </xf>
    <xf numFmtId="0" fontId="62" fillId="0" borderId="8" xfId="0" applyFont="1" applyBorder="1" applyAlignment="1"/>
    <xf numFmtId="0" fontId="62" fillId="28" borderId="46" xfId="0" applyFont="1" applyFill="1" applyBorder="1" applyAlignment="1">
      <alignment horizontal="center"/>
    </xf>
    <xf numFmtId="0" fontId="62" fillId="28" borderId="8" xfId="0" applyFont="1" applyFill="1" applyBorder="1" applyAlignment="1"/>
    <xf numFmtId="0" fontId="242" fillId="0" borderId="46" xfId="0" applyFont="1" applyBorder="1" applyAlignment="1">
      <alignment horizontal="center"/>
    </xf>
    <xf numFmtId="0" fontId="242" fillId="28" borderId="8" xfId="0" applyFont="1" applyFill="1" applyBorder="1" applyAlignment="1"/>
    <xf numFmtId="3" fontId="297" fillId="42" borderId="8" xfId="0" applyNumberFormat="1" applyFont="1" applyFill="1" applyBorder="1"/>
    <xf numFmtId="3" fontId="225" fillId="40" borderId="8" xfId="0" applyNumberFormat="1" applyFont="1" applyFill="1" applyBorder="1"/>
    <xf numFmtId="0" fontId="210" fillId="0" borderId="46" xfId="0" applyFont="1" applyBorder="1" applyAlignment="1">
      <alignment horizontal="center"/>
    </xf>
    <xf numFmtId="0" fontId="210" fillId="0" borderId="8" xfId="0" applyFont="1" applyBorder="1" applyAlignment="1"/>
    <xf numFmtId="3" fontId="244" fillId="28" borderId="8" xfId="0" applyNumberFormat="1" applyFont="1" applyFill="1" applyBorder="1"/>
    <xf numFmtId="0" fontId="62" fillId="0" borderId="58" xfId="0" applyFont="1" applyBorder="1" applyAlignment="1">
      <alignment horizontal="center"/>
    </xf>
    <xf numFmtId="0" fontId="241" fillId="0" borderId="59" xfId="0" applyFont="1" applyBorder="1"/>
    <xf numFmtId="3" fontId="218" fillId="0" borderId="59" xfId="0" applyNumberFormat="1" applyFont="1" applyFill="1" applyBorder="1"/>
    <xf numFmtId="0" fontId="62" fillId="0" borderId="49" xfId="0" applyFont="1" applyBorder="1" applyAlignment="1">
      <alignment horizontal="center"/>
    </xf>
    <xf numFmtId="0" fontId="62" fillId="0" borderId="28" xfId="0" applyFont="1" applyBorder="1" applyAlignment="1"/>
    <xf numFmtId="3" fontId="218" fillId="0" borderId="28" xfId="0" applyNumberFormat="1" applyFont="1" applyFill="1" applyBorder="1"/>
    <xf numFmtId="3" fontId="218" fillId="0" borderId="72" xfId="0" applyNumberFormat="1" applyFont="1" applyBorder="1"/>
    <xf numFmtId="0" fontId="62" fillId="0" borderId="59" xfId="0" applyFont="1" applyBorder="1" applyAlignment="1"/>
    <xf numFmtId="3" fontId="218" fillId="0" borderId="86" xfId="0" applyNumberFormat="1" applyFont="1" applyBorder="1"/>
    <xf numFmtId="0" fontId="205" fillId="0" borderId="87" xfId="0" applyFont="1" applyBorder="1" applyAlignment="1">
      <alignment horizontal="center" vertical="center" wrapText="1" shrinkToFit="1"/>
    </xf>
    <xf numFmtId="0" fontId="205" fillId="0" borderId="10" xfId="0" applyFont="1" applyBorder="1" applyAlignment="1">
      <alignment horizontal="center" vertical="center" wrapText="1" shrinkToFit="1"/>
    </xf>
    <xf numFmtId="0" fontId="205" fillId="0" borderId="73" xfId="0" applyFont="1" applyBorder="1" applyAlignment="1">
      <alignment horizontal="center" vertical="center" wrapText="1" shrinkToFit="1"/>
    </xf>
    <xf numFmtId="3" fontId="219" fillId="0" borderId="40" xfId="0" applyNumberFormat="1" applyFont="1" applyBorder="1"/>
    <xf numFmtId="0" fontId="242" fillId="28" borderId="58" xfId="0" applyFont="1" applyFill="1" applyBorder="1" applyAlignment="1">
      <alignment horizontal="center"/>
    </xf>
    <xf numFmtId="0" fontId="242" fillId="28" borderId="59" xfId="0" applyFont="1" applyFill="1" applyBorder="1" applyAlignment="1"/>
    <xf numFmtId="3" fontId="219" fillId="28" borderId="59" xfId="0" applyNumberFormat="1" applyFont="1" applyFill="1" applyBorder="1"/>
    <xf numFmtId="0" fontId="62" fillId="0" borderId="31" xfId="0" applyFont="1" applyBorder="1" applyAlignment="1"/>
    <xf numFmtId="3" fontId="218" fillId="0" borderId="31" xfId="0" applyNumberFormat="1" applyFont="1" applyFill="1" applyBorder="1"/>
    <xf numFmtId="3" fontId="218" fillId="0" borderId="47" xfId="0" applyNumberFormat="1" applyFont="1" applyBorder="1"/>
    <xf numFmtId="3" fontId="218" fillId="0" borderId="0" xfId="0" applyNumberFormat="1" applyFont="1" applyFill="1" applyBorder="1"/>
    <xf numFmtId="0" fontId="245" fillId="0" borderId="34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/>
    </xf>
    <xf numFmtId="0" fontId="241" fillId="0" borderId="22" xfId="0" applyFont="1" applyBorder="1"/>
    <xf numFmtId="3" fontId="206" fillId="0" borderId="22" xfId="0" applyNumberFormat="1" applyFont="1" applyFill="1" applyBorder="1"/>
    <xf numFmtId="3" fontId="223" fillId="0" borderId="40" xfId="0" applyNumberFormat="1" applyFont="1" applyBorder="1"/>
    <xf numFmtId="0" fontId="246" fillId="28" borderId="8" xfId="0" applyFont="1" applyFill="1" applyBorder="1" applyAlignment="1"/>
    <xf numFmtId="3" fontId="229" fillId="28" borderId="8" xfId="0" applyNumberFormat="1" applyFont="1" applyFill="1" applyBorder="1"/>
    <xf numFmtId="0" fontId="246" fillId="0" borderId="8" xfId="0" applyFont="1" applyBorder="1" applyAlignment="1"/>
    <xf numFmtId="3" fontId="229" fillId="0" borderId="8" xfId="0" applyNumberFormat="1" applyFont="1" applyFill="1" applyBorder="1"/>
    <xf numFmtId="3" fontId="226" fillId="0" borderId="8" xfId="0" applyNumberFormat="1" applyFont="1" applyBorder="1"/>
    <xf numFmtId="3" fontId="224" fillId="0" borderId="40" xfId="0" applyNumberFormat="1" applyFont="1" applyBorder="1"/>
    <xf numFmtId="0" fontId="247" fillId="0" borderId="8" xfId="0" applyFont="1" applyBorder="1" applyAlignment="1"/>
    <xf numFmtId="3" fontId="248" fillId="0" borderId="40" xfId="0" applyNumberFormat="1" applyFont="1" applyBorder="1"/>
    <xf numFmtId="0" fontId="229" fillId="28" borderId="8" xfId="0" applyFont="1" applyFill="1" applyBorder="1" applyAlignment="1"/>
    <xf numFmtId="0" fontId="241" fillId="28" borderId="8" xfId="0" applyFont="1" applyFill="1" applyBorder="1"/>
    <xf numFmtId="3" fontId="215" fillId="0" borderId="8" xfId="0" applyNumberFormat="1" applyFont="1" applyFill="1" applyBorder="1"/>
    <xf numFmtId="0" fontId="205" fillId="28" borderId="8" xfId="0" applyFont="1" applyFill="1" applyBorder="1" applyAlignment="1"/>
    <xf numFmtId="3" fontId="297" fillId="0" borderId="8" xfId="0" applyNumberFormat="1" applyFont="1" applyFill="1" applyBorder="1"/>
    <xf numFmtId="0" fontId="205" fillId="28" borderId="46" xfId="0" applyFont="1" applyFill="1" applyBorder="1" applyAlignment="1">
      <alignment horizontal="center"/>
    </xf>
    <xf numFmtId="3" fontId="298" fillId="0" borderId="8" xfId="0" applyNumberFormat="1" applyFont="1" applyFill="1" applyBorder="1"/>
    <xf numFmtId="3" fontId="248" fillId="28" borderId="40" xfId="0" applyNumberFormat="1" applyFont="1" applyFill="1" applyBorder="1"/>
    <xf numFmtId="0" fontId="62" fillId="0" borderId="77" xfId="0" applyFont="1" applyBorder="1" applyAlignment="1">
      <alignment horizontal="center"/>
    </xf>
    <xf numFmtId="0" fontId="205" fillId="0" borderId="35" xfId="0" applyFont="1" applyBorder="1"/>
    <xf numFmtId="3" fontId="298" fillId="0" borderId="35" xfId="0" applyNumberFormat="1" applyFont="1" applyFill="1" applyBorder="1"/>
    <xf numFmtId="3" fontId="248" fillId="28" borderId="36" xfId="0" applyNumberFormat="1" applyFont="1" applyFill="1" applyBorder="1"/>
    <xf numFmtId="0" fontId="231" fillId="0" borderId="0" xfId="0" applyFont="1"/>
    <xf numFmtId="3" fontId="62" fillId="0" borderId="0" xfId="0" applyNumberFormat="1" applyFont="1"/>
    <xf numFmtId="0" fontId="62" fillId="0" borderId="0" xfId="0" applyFont="1" applyBorder="1" applyAlignment="1">
      <alignment horizontal="center"/>
    </xf>
    <xf numFmtId="0" fontId="62" fillId="0" borderId="0" xfId="0" applyFont="1" applyBorder="1" applyAlignment="1"/>
    <xf numFmtId="0" fontId="62" fillId="0" borderId="0" xfId="0" applyFont="1" applyBorder="1"/>
    <xf numFmtId="0" fontId="238" fillId="0" borderId="0" xfId="0" applyFont="1"/>
    <xf numFmtId="0" fontId="238" fillId="0" borderId="0" xfId="0" applyFont="1" applyAlignment="1"/>
    <xf numFmtId="0" fontId="212" fillId="0" borderId="0" xfId="0" applyFont="1" applyAlignment="1">
      <alignment horizontal="left"/>
    </xf>
    <xf numFmtId="0" fontId="241" fillId="0" borderId="0" xfId="0" applyFont="1" applyFill="1" applyAlignment="1">
      <alignment horizontal="centerContinuous"/>
    </xf>
    <xf numFmtId="3" fontId="241" fillId="0" borderId="0" xfId="0" applyNumberFormat="1" applyFont="1" applyAlignment="1">
      <alignment horizontal="centerContinuous"/>
    </xf>
    <xf numFmtId="3" fontId="64" fillId="0" borderId="0" xfId="0" applyNumberFormat="1" applyFont="1"/>
    <xf numFmtId="0" fontId="211" fillId="0" borderId="0" xfId="0" applyFont="1" applyAlignment="1">
      <alignment horizontal="left"/>
    </xf>
    <xf numFmtId="0" fontId="64" fillId="0" borderId="0" xfId="0" applyFont="1" applyFill="1" applyAlignment="1">
      <alignment horizontal="centerContinuous"/>
    </xf>
    <xf numFmtId="3" fontId="64" fillId="0" borderId="0" xfId="0" applyNumberFormat="1" applyFont="1" applyAlignment="1">
      <alignment horizontal="centerContinuous"/>
    </xf>
    <xf numFmtId="0" fontId="249" fillId="0" borderId="0" xfId="0" applyFont="1" applyAlignment="1">
      <alignment horizontal="centerContinuous"/>
    </xf>
    <xf numFmtId="3" fontId="64" fillId="0" borderId="0" xfId="0" applyNumberFormat="1" applyFont="1" applyAlignment="1">
      <alignment horizontal="left"/>
    </xf>
    <xf numFmtId="3" fontId="99" fillId="0" borderId="0" xfId="0" applyNumberFormat="1" applyFont="1"/>
    <xf numFmtId="0" fontId="251" fillId="0" borderId="0" xfId="0" applyFont="1" applyAlignment="1">
      <alignment horizontal="centerContinuous"/>
    </xf>
    <xf numFmtId="0" fontId="231" fillId="0" borderId="0" xfId="0" applyFont="1" applyAlignment="1">
      <alignment horizontal="left"/>
    </xf>
    <xf numFmtId="3" fontId="252" fillId="0" borderId="0" xfId="0" applyNumberFormat="1" applyFont="1"/>
    <xf numFmtId="0" fontId="231" fillId="28" borderId="89" xfId="0" applyNumberFormat="1" applyFont="1" applyFill="1" applyBorder="1" applyAlignment="1">
      <alignment horizontal="centerContinuous"/>
    </xf>
    <xf numFmtId="3" fontId="113" fillId="28" borderId="90" xfId="0" applyNumberFormat="1" applyFont="1" applyFill="1" applyBorder="1" applyAlignment="1">
      <alignment horizontal="center"/>
    </xf>
    <xf numFmtId="3" fontId="231" fillId="28" borderId="90" xfId="0" applyNumberFormat="1" applyFont="1" applyFill="1" applyBorder="1" applyAlignment="1">
      <alignment horizontal="center"/>
    </xf>
    <xf numFmtId="3" fontId="64" fillId="28" borderId="0" xfId="0" applyNumberFormat="1" applyFont="1" applyFill="1"/>
    <xf numFmtId="0" fontId="64" fillId="28" borderId="87" xfId="0" applyFont="1" applyFill="1" applyBorder="1"/>
    <xf numFmtId="3" fontId="113" fillId="28" borderId="10" xfId="0" applyNumberFormat="1" applyFont="1" applyFill="1" applyBorder="1" applyAlignment="1">
      <alignment horizontal="center"/>
    </xf>
    <xf numFmtId="3" fontId="231" fillId="28" borderId="10" xfId="0" applyNumberFormat="1" applyFont="1" applyFill="1" applyBorder="1" applyAlignment="1">
      <alignment horizontal="center"/>
    </xf>
    <xf numFmtId="3" fontId="231" fillId="28" borderId="3" xfId="0" applyNumberFormat="1" applyFont="1" applyFill="1" applyBorder="1" applyAlignment="1">
      <alignment horizontal="center"/>
    </xf>
    <xf numFmtId="3" fontId="231" fillId="28" borderId="92" xfId="0" applyNumberFormat="1" applyFont="1" applyFill="1" applyBorder="1" applyAlignment="1">
      <alignment horizontal="centerContinuous"/>
    </xf>
    <xf numFmtId="3" fontId="231" fillId="28" borderId="93" xfId="0" applyNumberFormat="1" applyFont="1" applyFill="1" applyBorder="1" applyAlignment="1">
      <alignment horizontal="centerContinuous"/>
    </xf>
    <xf numFmtId="0" fontId="62" fillId="28" borderId="4" xfId="0" applyFont="1" applyFill="1" applyBorder="1" applyAlignment="1">
      <alignment horizontal="center"/>
    </xf>
    <xf numFmtId="3" fontId="62" fillId="28" borderId="3" xfId="0" applyNumberFormat="1" applyFont="1" applyFill="1" applyBorder="1" applyAlignment="1">
      <alignment horizontal="center"/>
    </xf>
    <xf numFmtId="3" fontId="62" fillId="28" borderId="94" xfId="0" applyNumberFormat="1" applyFont="1" applyFill="1" applyBorder="1" applyAlignment="1">
      <alignment horizontal="center"/>
    </xf>
    <xf numFmtId="0" fontId="62" fillId="28" borderId="46" xfId="466" applyFont="1" applyFill="1" applyBorder="1" applyAlignment="1" applyProtection="1">
      <alignment horizontal="justify" vertical="center" wrapText="1"/>
    </xf>
    <xf numFmtId="3" fontId="99" fillId="0" borderId="31" xfId="0" applyNumberFormat="1" applyFont="1" applyBorder="1" applyAlignment="1">
      <alignment horizontal="center"/>
    </xf>
    <xf numFmtId="3" fontId="99" fillId="0" borderId="31" xfId="0" applyNumberFormat="1" applyFont="1" applyBorder="1"/>
    <xf numFmtId="3" fontId="220" fillId="0" borderId="31" xfId="0" applyNumberFormat="1" applyFont="1" applyBorder="1"/>
    <xf numFmtId="3" fontId="220" fillId="0" borderId="42" xfId="0" applyNumberFormat="1" applyFont="1" applyBorder="1"/>
    <xf numFmtId="3" fontId="99" fillId="0" borderId="8" xfId="0" applyNumberFormat="1" applyFont="1" applyBorder="1" applyAlignment="1">
      <alignment horizontal="center"/>
    </xf>
    <xf numFmtId="3" fontId="220" fillId="0" borderId="8" xfId="0" applyNumberFormat="1" applyFont="1" applyBorder="1"/>
    <xf numFmtId="3" fontId="220" fillId="0" borderId="40" xfId="0" applyNumberFormat="1" applyFont="1" applyBorder="1"/>
    <xf numFmtId="3" fontId="231" fillId="0" borderId="0" xfId="0" applyNumberFormat="1" applyFont="1"/>
    <xf numFmtId="0" fontId="205" fillId="28" borderId="46" xfId="466" applyFont="1" applyFill="1" applyBorder="1" applyAlignment="1" applyProtection="1">
      <alignment horizontal="justify" vertical="center" wrapText="1"/>
    </xf>
    <xf numFmtId="3" fontId="212" fillId="0" borderId="8" xfId="0" applyNumberFormat="1" applyFont="1" applyBorder="1" applyAlignment="1">
      <alignment horizontal="center"/>
    </xf>
    <xf numFmtId="0" fontId="210" fillId="28" borderId="46" xfId="466" applyFont="1" applyFill="1" applyBorder="1" applyAlignment="1" applyProtection="1">
      <alignment horizontal="justify" vertical="center" wrapText="1"/>
    </xf>
    <xf numFmtId="3" fontId="220" fillId="0" borderId="8" xfId="0" applyNumberFormat="1" applyFont="1" applyBorder="1" applyAlignment="1">
      <alignment horizontal="center"/>
    </xf>
    <xf numFmtId="3" fontId="224" fillId="0" borderId="8" xfId="0" applyNumberFormat="1" applyFont="1" applyBorder="1" applyAlignment="1">
      <alignment horizontal="center"/>
    </xf>
    <xf numFmtId="3" fontId="224" fillId="0" borderId="8" xfId="0" applyNumberFormat="1" applyFont="1" applyBorder="1"/>
    <xf numFmtId="3" fontId="253" fillId="0" borderId="0" xfId="0" applyNumberFormat="1" applyFont="1"/>
    <xf numFmtId="0" fontId="253" fillId="0" borderId="0" xfId="0" applyFont="1"/>
    <xf numFmtId="165" fontId="212" fillId="0" borderId="8" xfId="0" applyNumberFormat="1" applyFont="1" applyBorder="1"/>
    <xf numFmtId="165" fontId="212" fillId="0" borderId="40" xfId="0" applyNumberFormat="1" applyFont="1" applyBorder="1"/>
    <xf numFmtId="3" fontId="220" fillId="0" borderId="38" xfId="0" applyNumberFormat="1" applyFont="1" applyBorder="1"/>
    <xf numFmtId="165" fontId="254" fillId="0" borderId="8" xfId="0" applyNumberFormat="1" applyFont="1" applyBorder="1"/>
    <xf numFmtId="165" fontId="254" fillId="0" borderId="40" xfId="0" applyNumberFormat="1" applyFont="1" applyBorder="1"/>
    <xf numFmtId="0" fontId="205" fillId="28" borderId="46" xfId="466" applyFont="1" applyFill="1" applyBorder="1" applyAlignment="1" applyProtection="1">
      <alignment vertical="center" wrapText="1"/>
    </xf>
    <xf numFmtId="165" fontId="212" fillId="0" borderId="8" xfId="0" applyNumberFormat="1" applyFont="1" applyBorder="1" applyAlignment="1">
      <alignment horizontal="right"/>
    </xf>
    <xf numFmtId="0" fontId="205" fillId="28" borderId="46" xfId="0" applyFont="1" applyFill="1" applyBorder="1"/>
    <xf numFmtId="0" fontId="113" fillId="0" borderId="78" xfId="0" applyFont="1" applyBorder="1"/>
    <xf numFmtId="3" fontId="99" fillId="0" borderId="75" xfId="0" applyNumberFormat="1" applyFont="1" applyBorder="1" applyAlignment="1">
      <alignment horizontal="left"/>
    </xf>
    <xf numFmtId="3" fontId="99" fillId="0" borderId="75" xfId="0" applyNumberFormat="1" applyFont="1" applyBorder="1" applyAlignment="1">
      <alignment horizontal="centerContinuous"/>
    </xf>
    <xf numFmtId="3" fontId="64" fillId="0" borderId="75" xfId="0" applyNumberFormat="1" applyFont="1" applyBorder="1" applyAlignment="1">
      <alignment horizontal="right"/>
    </xf>
    <xf numFmtId="3" fontId="62" fillId="0" borderId="75" xfId="0" applyNumberFormat="1" applyFont="1" applyBorder="1" applyAlignment="1">
      <alignment horizontal="right"/>
    </xf>
    <xf numFmtId="3" fontId="62" fillId="0" borderId="84" xfId="0" applyNumberFormat="1" applyFont="1" applyBorder="1" applyAlignment="1">
      <alignment horizontal="right"/>
    </xf>
    <xf numFmtId="0" fontId="64" fillId="0" borderId="0" xfId="0" applyFont="1" applyAlignment="1">
      <alignment horizontal="left"/>
    </xf>
    <xf numFmtId="165" fontId="218" fillId="0" borderId="0" xfId="0" applyNumberFormat="1" applyFont="1"/>
    <xf numFmtId="0" fontId="206" fillId="0" borderId="0" xfId="0" applyFont="1" applyAlignment="1">
      <alignment horizontal="center"/>
    </xf>
    <xf numFmtId="165" fontId="212" fillId="0" borderId="54" xfId="0" applyNumberFormat="1" applyFont="1" applyBorder="1"/>
    <xf numFmtId="165" fontId="64" fillId="0" borderId="0" xfId="0" applyNumberFormat="1" applyFont="1"/>
    <xf numFmtId="165" fontId="212" fillId="0" borderId="0" xfId="0" applyNumberFormat="1" applyFont="1" applyBorder="1"/>
    <xf numFmtId="3" fontId="241" fillId="0" borderId="4" xfId="0" applyNumberFormat="1" applyFont="1" applyBorder="1" applyAlignment="1">
      <alignment horizontal="centerContinuous"/>
    </xf>
    <xf numFmtId="3" fontId="225" fillId="0" borderId="3" xfId="0" applyNumberFormat="1" applyFont="1" applyBorder="1" applyAlignment="1"/>
    <xf numFmtId="3" fontId="225" fillId="0" borderId="70" xfId="0" applyNumberFormat="1" applyFont="1" applyFill="1" applyBorder="1" applyAlignment="1"/>
    <xf numFmtId="3" fontId="241" fillId="0" borderId="87" xfId="0" applyNumberFormat="1" applyFont="1" applyBorder="1" applyAlignment="1">
      <alignment horizontal="left"/>
    </xf>
    <xf numFmtId="3" fontId="215" fillId="0" borderId="10" xfId="0" applyNumberFormat="1" applyFont="1" applyBorder="1" applyAlignment="1">
      <alignment horizontal="right"/>
    </xf>
    <xf numFmtId="3" fontId="215" fillId="0" borderId="73" xfId="0" applyNumberFormat="1" applyFont="1" applyBorder="1" applyAlignment="1">
      <alignment horizontal="right"/>
    </xf>
    <xf numFmtId="3" fontId="255" fillId="0" borderId="88" xfId="0" applyNumberFormat="1" applyFont="1" applyBorder="1" applyAlignment="1"/>
    <xf numFmtId="3" fontId="218" fillId="0" borderId="22" xfId="0" applyNumberFormat="1" applyFont="1" applyBorder="1" applyAlignment="1"/>
    <xf numFmtId="3" fontId="256" fillId="0" borderId="85" xfId="0" applyNumberFormat="1" applyFont="1" applyFill="1" applyBorder="1" applyAlignment="1"/>
    <xf numFmtId="3" fontId="257" fillId="0" borderId="46" xfId="0" applyNumberFormat="1" applyFont="1" applyBorder="1" applyAlignment="1"/>
    <xf numFmtId="3" fontId="218" fillId="0" borderId="8" xfId="0" applyNumberFormat="1" applyFont="1" applyBorder="1" applyAlignment="1"/>
    <xf numFmtId="3" fontId="256" fillId="0" borderId="40" xfId="0" applyNumberFormat="1" applyFont="1" applyFill="1" applyBorder="1" applyAlignment="1"/>
    <xf numFmtId="3" fontId="257" fillId="0" borderId="46" xfId="0" applyNumberFormat="1" applyFont="1" applyFill="1" applyBorder="1" applyAlignment="1"/>
    <xf numFmtId="3" fontId="255" fillId="0" borderId="46" xfId="0" applyNumberFormat="1" applyFont="1" applyFill="1" applyBorder="1" applyAlignment="1"/>
    <xf numFmtId="3" fontId="256" fillId="0" borderId="86" xfId="0" applyNumberFormat="1" applyFont="1" applyFill="1" applyBorder="1" applyAlignment="1"/>
    <xf numFmtId="3" fontId="257" fillId="0" borderId="87" xfId="0" applyNumberFormat="1" applyFont="1" applyBorder="1" applyAlignment="1"/>
    <xf numFmtId="3" fontId="258" fillId="0" borderId="10" xfId="0" applyNumberFormat="1" applyFont="1" applyBorder="1" applyAlignment="1"/>
    <xf numFmtId="165" fontId="259" fillId="0" borderId="28" xfId="0" applyNumberFormat="1" applyFont="1" applyBorder="1" applyAlignment="1"/>
    <xf numFmtId="165" fontId="259" fillId="0" borderId="10" xfId="0" applyNumberFormat="1" applyFont="1" applyBorder="1" applyAlignment="1"/>
    <xf numFmtId="3" fontId="256" fillId="0" borderId="73" xfId="0" applyNumberFormat="1" applyFont="1" applyFill="1" applyBorder="1" applyAlignment="1"/>
    <xf numFmtId="3" fontId="256" fillId="0" borderId="4" xfId="0" applyNumberFormat="1" applyFont="1" applyBorder="1" applyAlignment="1">
      <alignment horizontal="left"/>
    </xf>
    <xf numFmtId="3" fontId="260" fillId="0" borderId="3" xfId="0" applyNumberFormat="1" applyFont="1" applyBorder="1" applyAlignment="1"/>
    <xf numFmtId="3" fontId="260" fillId="0" borderId="73" xfId="0" applyNumberFormat="1" applyFont="1" applyBorder="1" applyAlignment="1">
      <alignment horizontal="right"/>
    </xf>
    <xf numFmtId="3" fontId="256" fillId="0" borderId="3" xfId="0" applyNumberFormat="1" applyFont="1" applyBorder="1" applyAlignment="1"/>
    <xf numFmtId="3" fontId="259" fillId="0" borderId="3" xfId="0" applyNumberFormat="1" applyFont="1" applyBorder="1" applyAlignment="1"/>
    <xf numFmtId="3" fontId="259" fillId="0" borderId="26" xfId="0" applyNumberFormat="1" applyFont="1" applyBorder="1" applyAlignment="1"/>
    <xf numFmtId="3" fontId="259" fillId="0" borderId="70" xfId="0" applyNumberFormat="1" applyFont="1" applyFill="1" applyBorder="1" applyAlignment="1"/>
    <xf numFmtId="3" fontId="215" fillId="0" borderId="3" xfId="0" applyNumberFormat="1" applyFont="1" applyBorder="1" applyAlignment="1"/>
    <xf numFmtId="3" fontId="215" fillId="0" borderId="70" xfId="0" applyNumberFormat="1" applyFont="1" applyBorder="1" applyAlignment="1"/>
    <xf numFmtId="3" fontId="255" fillId="0" borderId="88" xfId="0" applyNumberFormat="1" applyFont="1" applyFill="1" applyBorder="1" applyAlignment="1"/>
    <xf numFmtId="3" fontId="206" fillId="0" borderId="85" xfId="0" applyNumberFormat="1" applyFont="1" applyFill="1" applyBorder="1" applyAlignment="1"/>
    <xf numFmtId="3" fontId="261" fillId="0" borderId="49" xfId="0" applyNumberFormat="1" applyFont="1" applyBorder="1" applyAlignment="1"/>
    <xf numFmtId="3" fontId="262" fillId="0" borderId="40" xfId="0" applyNumberFormat="1" applyFont="1" applyFill="1" applyBorder="1" applyAlignment="1"/>
    <xf numFmtId="3" fontId="263" fillId="0" borderId="49" xfId="0" applyNumberFormat="1" applyFont="1" applyBorder="1" applyAlignment="1"/>
    <xf numFmtId="3" fontId="255" fillId="0" borderId="49" xfId="0" applyNumberFormat="1" applyFont="1" applyBorder="1" applyAlignment="1"/>
    <xf numFmtId="3" fontId="206" fillId="0" borderId="40" xfId="0" applyNumberFormat="1" applyFont="1" applyFill="1" applyBorder="1" applyAlignment="1"/>
    <xf numFmtId="3" fontId="255" fillId="0" borderId="46" xfId="0" applyNumberFormat="1" applyFont="1" applyBorder="1" applyAlignment="1"/>
    <xf numFmtId="165" fontId="218" fillId="0" borderId="40" xfId="0" applyNumberFormat="1" applyFont="1" applyFill="1" applyBorder="1" applyAlignment="1"/>
    <xf numFmtId="3" fontId="255" fillId="0" borderId="57" xfId="0" applyNumberFormat="1" applyFont="1" applyBorder="1" applyAlignment="1"/>
    <xf numFmtId="3" fontId="255" fillId="0" borderId="58" xfId="0" applyNumberFormat="1" applyFont="1" applyFill="1" applyBorder="1" applyAlignment="1"/>
    <xf numFmtId="3" fontId="218" fillId="0" borderId="59" xfId="0" applyNumberFormat="1" applyFont="1" applyBorder="1" applyAlignment="1"/>
    <xf numFmtId="3" fontId="206" fillId="0" borderId="86" xfId="0" applyNumberFormat="1" applyFont="1" applyFill="1" applyBorder="1" applyAlignment="1"/>
    <xf numFmtId="3" fontId="215" fillId="0" borderId="10" xfId="0" applyNumberFormat="1" applyFont="1" applyBorder="1" applyAlignment="1"/>
    <xf numFmtId="3" fontId="215" fillId="0" borderId="26" xfId="0" applyNumberFormat="1" applyFont="1" applyBorder="1" applyAlignment="1"/>
    <xf numFmtId="3" fontId="206" fillId="0" borderId="22" xfId="0" applyNumberFormat="1" applyFont="1" applyBorder="1" applyAlignment="1"/>
    <xf numFmtId="3" fontId="206" fillId="0" borderId="85" xfId="0" applyNumberFormat="1" applyFont="1" applyBorder="1" applyAlignment="1"/>
    <xf numFmtId="3" fontId="206" fillId="0" borderId="8" xfId="0" applyNumberFormat="1" applyFont="1" applyBorder="1" applyAlignment="1"/>
    <xf numFmtId="3" fontId="206" fillId="0" borderId="40" xfId="0" applyNumberFormat="1" applyFont="1" applyBorder="1" applyAlignment="1"/>
    <xf numFmtId="3" fontId="264" fillId="0" borderId="77" xfId="0" applyNumberFormat="1" applyFont="1" applyBorder="1" applyAlignment="1"/>
    <xf numFmtId="3" fontId="218" fillId="0" borderId="35" xfId="0" applyNumberFormat="1" applyFont="1" applyBorder="1" applyAlignment="1"/>
    <xf numFmtId="3" fontId="218" fillId="0" borderId="96" xfId="0" applyNumberFormat="1" applyFont="1" applyBorder="1" applyAlignment="1"/>
    <xf numFmtId="3" fontId="218" fillId="0" borderId="36" xfId="0" applyNumberFormat="1" applyFont="1" applyFill="1" applyBorder="1" applyAlignment="1"/>
    <xf numFmtId="3" fontId="265" fillId="0" borderId="0" xfId="0" applyNumberFormat="1" applyFont="1" applyBorder="1" applyAlignment="1">
      <alignment horizontal="left"/>
    </xf>
    <xf numFmtId="3" fontId="264" fillId="0" borderId="0" xfId="0" applyNumberFormat="1" applyFont="1" applyBorder="1" applyAlignment="1">
      <alignment horizontal="left"/>
    </xf>
    <xf numFmtId="3" fontId="264" fillId="0" borderId="0" xfId="0" applyNumberFormat="1" applyFont="1" applyAlignment="1">
      <alignment horizontal="left"/>
    </xf>
    <xf numFmtId="3" fontId="264" fillId="0" borderId="0" xfId="0" applyNumberFormat="1" applyFont="1" applyFill="1" applyAlignment="1">
      <alignment horizontal="left"/>
    </xf>
    <xf numFmtId="3" fontId="62" fillId="0" borderId="0" xfId="0" applyNumberFormat="1" applyFont="1" applyAlignment="1">
      <alignment horizontal="left"/>
    </xf>
    <xf numFmtId="3" fontId="225" fillId="0" borderId="0" xfId="0" applyNumberFormat="1" applyFont="1" applyFill="1" applyAlignment="1">
      <alignment horizontal="right"/>
    </xf>
    <xf numFmtId="3" fontId="267" fillId="0" borderId="0" xfId="0" applyNumberFormat="1" applyFont="1" applyAlignment="1">
      <alignment horizontal="right"/>
    </xf>
    <xf numFmtId="3" fontId="264" fillId="0" borderId="0" xfId="0" applyNumberFormat="1" applyFont="1" applyAlignment="1"/>
    <xf numFmtId="3" fontId="264" fillId="0" borderId="0" xfId="0" applyNumberFormat="1" applyFont="1" applyFill="1" applyAlignment="1"/>
    <xf numFmtId="3" fontId="264" fillId="0" borderId="0" xfId="0" applyNumberFormat="1" applyFont="1" applyBorder="1" applyAlignment="1"/>
    <xf numFmtId="3" fontId="62" fillId="0" borderId="97" xfId="0" applyNumberFormat="1" applyFont="1" applyFill="1" applyBorder="1" applyAlignment="1">
      <alignment horizontal="centerContinuous"/>
    </xf>
    <xf numFmtId="3" fontId="62" fillId="0" borderId="98" xfId="0" applyNumberFormat="1" applyFont="1" applyFill="1" applyBorder="1" applyAlignment="1">
      <alignment horizontal="centerContinuous"/>
    </xf>
    <xf numFmtId="3" fontId="268" fillId="0" borderId="99" xfId="0" applyNumberFormat="1" applyFont="1" applyBorder="1" applyAlignment="1">
      <alignment horizontal="centerContinuous"/>
    </xf>
    <xf numFmtId="3" fontId="269" fillId="0" borderId="0" xfId="0" applyNumberFormat="1" applyFont="1" applyBorder="1" applyAlignment="1"/>
    <xf numFmtId="3" fontId="268" fillId="0" borderId="100" xfId="0" applyNumberFormat="1" applyFont="1" applyBorder="1" applyAlignment="1">
      <alignment horizontal="centerContinuous"/>
    </xf>
    <xf numFmtId="3" fontId="62" fillId="0" borderId="101" xfId="0" applyNumberFormat="1" applyFont="1" applyBorder="1" applyAlignment="1">
      <alignment horizontal="centerContinuous"/>
    </xf>
    <xf numFmtId="3" fontId="269" fillId="0" borderId="0" xfId="0" applyNumberFormat="1" applyFont="1" applyFill="1" applyBorder="1" applyAlignment="1"/>
    <xf numFmtId="3" fontId="269" fillId="0" borderId="0" xfId="0" applyNumberFormat="1" applyFont="1" applyAlignment="1"/>
    <xf numFmtId="3" fontId="62" fillId="0" borderId="101" xfId="0" applyNumberFormat="1" applyFont="1" applyFill="1" applyBorder="1" applyAlignment="1">
      <alignment horizontal="centerContinuous"/>
    </xf>
    <xf numFmtId="3" fontId="269" fillId="0" borderId="0" xfId="0" applyNumberFormat="1" applyFont="1" applyFill="1" applyAlignment="1"/>
    <xf numFmtId="3" fontId="268" fillId="0" borderId="101" xfId="0" applyNumberFormat="1" applyFont="1" applyBorder="1" applyAlignment="1">
      <alignment horizontal="centerContinuous"/>
    </xf>
    <xf numFmtId="3" fontId="268" fillId="0" borderId="37" xfId="0" applyNumberFormat="1" applyFont="1" applyBorder="1" applyAlignment="1">
      <alignment horizontal="centerContinuous"/>
    </xf>
    <xf numFmtId="3" fontId="264" fillId="0" borderId="39" xfId="0" applyNumberFormat="1" applyFont="1" applyBorder="1" applyAlignment="1"/>
    <xf numFmtId="3" fontId="264" fillId="0" borderId="102" xfId="0" applyNumberFormat="1" applyFont="1" applyBorder="1" applyAlignment="1"/>
    <xf numFmtId="3" fontId="264" fillId="0" borderId="0" xfId="0" applyNumberFormat="1" applyFont="1" applyFill="1" applyBorder="1" applyAlignment="1"/>
    <xf numFmtId="3" fontId="222" fillId="0" borderId="101" xfId="0" applyNumberFormat="1" applyFont="1" applyBorder="1" applyAlignment="1">
      <alignment horizontal="centerContinuous"/>
    </xf>
    <xf numFmtId="3" fontId="267" fillId="0" borderId="0" xfId="0" applyNumberFormat="1" applyFont="1" applyBorder="1" applyAlignment="1"/>
    <xf numFmtId="3" fontId="267" fillId="0" borderId="0" xfId="0" applyNumberFormat="1" applyFont="1" applyAlignment="1"/>
    <xf numFmtId="3" fontId="62" fillId="0" borderId="82" xfId="0" applyNumberFormat="1" applyFont="1" applyBorder="1" applyAlignment="1">
      <alignment horizontal="centerContinuous"/>
    </xf>
    <xf numFmtId="0" fontId="62" fillId="0" borderId="0" xfId="0" applyFont="1" applyBorder="1" applyAlignment="1">
      <alignment horizontal="left"/>
    </xf>
    <xf numFmtId="0" fontId="62" fillId="0" borderId="0" xfId="0" applyFont="1" applyAlignment="1">
      <alignment horizontal="left"/>
    </xf>
    <xf numFmtId="3" fontId="270" fillId="0" borderId="0" xfId="0" applyNumberFormat="1" applyFont="1" applyAlignment="1">
      <alignment horizontal="left"/>
    </xf>
    <xf numFmtId="3" fontId="271" fillId="0" borderId="0" xfId="0" applyNumberFormat="1" applyFont="1" applyBorder="1" applyAlignment="1">
      <alignment horizontal="left"/>
    </xf>
    <xf numFmtId="3" fontId="270" fillId="0" borderId="0" xfId="0" applyNumberFormat="1" applyFont="1" applyFill="1" applyAlignment="1">
      <alignment horizontal="left"/>
    </xf>
    <xf numFmtId="0" fontId="272" fillId="0" borderId="0" xfId="0" applyFont="1" applyBorder="1" applyAlignment="1">
      <alignment horizontal="left"/>
    </xf>
    <xf numFmtId="3" fontId="270" fillId="0" borderId="0" xfId="0" applyNumberFormat="1" applyFont="1" applyAlignment="1"/>
    <xf numFmtId="3" fontId="270" fillId="0" borderId="0" xfId="0" applyNumberFormat="1" applyFont="1" applyBorder="1" applyAlignment="1"/>
    <xf numFmtId="3" fontId="272" fillId="0" borderId="97" xfId="0" applyNumberFormat="1" applyFont="1" applyFill="1" applyBorder="1" applyAlignment="1">
      <alignment horizontal="centerContinuous"/>
    </xf>
    <xf numFmtId="3" fontId="272" fillId="0" borderId="98" xfId="0" applyNumberFormat="1" applyFont="1" applyFill="1" applyBorder="1" applyAlignment="1">
      <alignment horizontal="centerContinuous"/>
    </xf>
    <xf numFmtId="3" fontId="275" fillId="0" borderId="99" xfId="0" applyNumberFormat="1" applyFont="1" applyBorder="1" applyAlignment="1">
      <alignment horizontal="centerContinuous"/>
    </xf>
    <xf numFmtId="3" fontId="256" fillId="0" borderId="4" xfId="0" applyNumberFormat="1" applyFont="1" applyBorder="1" applyAlignment="1">
      <alignment horizontal="centerContinuous"/>
    </xf>
    <xf numFmtId="3" fontId="257" fillId="0" borderId="3" xfId="0" applyNumberFormat="1" applyFont="1" applyBorder="1" applyAlignment="1"/>
    <xf numFmtId="3" fontId="257" fillId="0" borderId="26" xfId="0" applyNumberFormat="1" applyFont="1" applyFill="1" applyBorder="1" applyAlignment="1"/>
    <xf numFmtId="3" fontId="257" fillId="0" borderId="70" xfId="0" applyNumberFormat="1" applyFont="1" applyBorder="1" applyAlignment="1"/>
    <xf numFmtId="3" fontId="274" fillId="0" borderId="0" xfId="0" applyNumberFormat="1" applyFont="1" applyBorder="1" applyAlignment="1"/>
    <xf numFmtId="3" fontId="275" fillId="0" borderId="100" xfId="0" applyNumberFormat="1" applyFont="1" applyBorder="1" applyAlignment="1">
      <alignment horizontal="centerContinuous"/>
    </xf>
    <xf numFmtId="3" fontId="256" fillId="0" borderId="87" xfId="0" applyNumberFormat="1" applyFont="1" applyBorder="1" applyAlignment="1">
      <alignment horizontal="left"/>
    </xf>
    <xf numFmtId="3" fontId="277" fillId="0" borderId="10" xfId="0" applyNumberFormat="1" applyFont="1" applyBorder="1" applyAlignment="1">
      <alignment horizontal="right"/>
    </xf>
    <xf numFmtId="3" fontId="277" fillId="0" borderId="73" xfId="0" applyNumberFormat="1" applyFont="1" applyBorder="1" applyAlignment="1"/>
    <xf numFmtId="3" fontId="278" fillId="0" borderId="101" xfId="0" applyNumberFormat="1" applyFont="1" applyBorder="1" applyAlignment="1">
      <alignment horizontal="centerContinuous"/>
    </xf>
    <xf numFmtId="3" fontId="257" fillId="0" borderId="88" xfId="0" applyNumberFormat="1" applyFont="1" applyBorder="1" applyAlignment="1"/>
    <xf numFmtId="3" fontId="259" fillId="0" borderId="22" xfId="0" applyNumberFormat="1" applyFont="1" applyBorder="1" applyAlignment="1"/>
    <xf numFmtId="3" fontId="259" fillId="0" borderId="85" xfId="0" applyNumberFormat="1" applyFont="1" applyBorder="1" applyAlignment="1"/>
    <xf numFmtId="3" fontId="272" fillId="0" borderId="101" xfId="0" applyNumberFormat="1" applyFont="1" applyBorder="1" applyAlignment="1">
      <alignment horizontal="centerContinuous"/>
    </xf>
    <xf numFmtId="3" fontId="259" fillId="0" borderId="8" xfId="0" applyNumberFormat="1" applyFont="1" applyBorder="1" applyAlignment="1"/>
    <xf numFmtId="3" fontId="259" fillId="0" borderId="40" xfId="0" applyNumberFormat="1" applyFont="1" applyBorder="1" applyAlignment="1"/>
    <xf numFmtId="3" fontId="272" fillId="0" borderId="101" xfId="0" applyNumberFormat="1" applyFont="1" applyFill="1" applyBorder="1" applyAlignment="1">
      <alignment horizontal="centerContinuous"/>
    </xf>
    <xf numFmtId="3" fontId="274" fillId="0" borderId="0" xfId="0" applyNumberFormat="1" applyFont="1" applyFill="1" applyBorder="1" applyAlignment="1"/>
    <xf numFmtId="3" fontId="257" fillId="0" borderId="58" xfId="0" applyNumberFormat="1" applyFont="1" applyFill="1" applyBorder="1" applyAlignment="1"/>
    <xf numFmtId="3" fontId="259" fillId="0" borderId="59" xfId="0" applyNumberFormat="1" applyFont="1" applyBorder="1" applyAlignment="1"/>
    <xf numFmtId="3" fontId="259" fillId="0" borderId="86" xfId="0" applyNumberFormat="1" applyFont="1" applyBorder="1" applyAlignment="1"/>
    <xf numFmtId="3" fontId="275" fillId="0" borderId="101" xfId="0" applyNumberFormat="1" applyFont="1" applyBorder="1" applyAlignment="1">
      <alignment horizontal="centerContinuous"/>
    </xf>
    <xf numFmtId="3" fontId="279" fillId="0" borderId="70" xfId="0" applyNumberFormat="1" applyFont="1" applyBorder="1" applyAlignment="1"/>
    <xf numFmtId="3" fontId="275" fillId="0" borderId="37" xfId="0" applyNumberFormat="1" applyFont="1" applyBorder="1" applyAlignment="1">
      <alignment horizontal="centerContinuous"/>
    </xf>
    <xf numFmtId="3" fontId="272" fillId="0" borderId="3" xfId="0" applyNumberFormat="1" applyFont="1" applyBorder="1" applyAlignment="1"/>
    <xf numFmtId="3" fontId="272" fillId="0" borderId="26" xfId="0" applyNumberFormat="1" applyFont="1" applyBorder="1" applyAlignment="1"/>
    <xf numFmtId="3" fontId="280" fillId="0" borderId="26" xfId="0" applyNumberFormat="1" applyFont="1" applyFill="1" applyBorder="1" applyAlignment="1"/>
    <xf numFmtId="3" fontId="280" fillId="0" borderId="70" xfId="0" applyNumberFormat="1" applyFont="1" applyBorder="1" applyAlignment="1"/>
    <xf numFmtId="3" fontId="277" fillId="0" borderId="3" xfId="0" applyNumberFormat="1" applyFont="1" applyBorder="1" applyAlignment="1"/>
    <xf numFmtId="3" fontId="277" fillId="0" borderId="70" xfId="0" applyNumberFormat="1" applyFont="1" applyBorder="1" applyAlignment="1"/>
    <xf numFmtId="3" fontId="274" fillId="0" borderId="46" xfId="0" applyNumberFormat="1" applyFont="1" applyFill="1" applyBorder="1" applyAlignment="1"/>
    <xf numFmtId="3" fontId="279" fillId="0" borderId="3" xfId="0" applyNumberFormat="1" applyFont="1" applyBorder="1" applyAlignment="1"/>
    <xf numFmtId="3" fontId="276" fillId="0" borderId="101" xfId="0" applyNumberFormat="1" applyFont="1" applyBorder="1" applyAlignment="1">
      <alignment horizontal="centerContinuous"/>
    </xf>
    <xf numFmtId="3" fontId="279" fillId="0" borderId="26" xfId="0" applyNumberFormat="1" applyFont="1" applyBorder="1" applyAlignment="1"/>
    <xf numFmtId="3" fontId="272" fillId="0" borderId="82" xfId="0" applyNumberFormat="1" applyFont="1" applyBorder="1" applyAlignment="1">
      <alignment horizontal="centerContinuous"/>
    </xf>
    <xf numFmtId="3" fontId="270" fillId="0" borderId="77" xfId="0" applyNumberFormat="1" applyFont="1" applyBorder="1" applyAlignment="1"/>
    <xf numFmtId="3" fontId="272" fillId="0" borderId="35" xfId="0" applyNumberFormat="1" applyFont="1" applyBorder="1" applyAlignment="1"/>
    <xf numFmtId="3" fontId="272" fillId="0" borderId="96" xfId="0" applyNumberFormat="1" applyFont="1" applyBorder="1" applyAlignment="1"/>
    <xf numFmtId="3" fontId="280" fillId="0" borderId="96" xfId="0" applyNumberFormat="1" applyFont="1" applyFill="1" applyBorder="1" applyAlignment="1"/>
    <xf numFmtId="3" fontId="280" fillId="0" borderId="36" xfId="0" applyNumberFormat="1" applyFont="1" applyBorder="1" applyAlignment="1"/>
    <xf numFmtId="3" fontId="270" fillId="0" borderId="0" xfId="0" applyNumberFormat="1" applyFont="1" applyFill="1" applyAlignment="1"/>
    <xf numFmtId="0" fontId="272" fillId="0" borderId="0" xfId="0" applyFont="1" applyBorder="1" applyAlignment="1"/>
    <xf numFmtId="3" fontId="274" fillId="0" borderId="0" xfId="0" applyNumberFormat="1" applyFont="1" applyBorder="1" applyAlignment="1">
      <alignment horizontal="centerContinuous"/>
    </xf>
    <xf numFmtId="3" fontId="282" fillId="0" borderId="0" xfId="0" applyNumberFormat="1" applyFont="1" applyAlignment="1"/>
    <xf numFmtId="3" fontId="283" fillId="0" borderId="0" xfId="0" applyNumberFormat="1" applyFont="1" applyAlignment="1"/>
    <xf numFmtId="3" fontId="284" fillId="0" borderId="0" xfId="0" applyNumberFormat="1" applyFont="1" applyAlignment="1">
      <alignment horizontal="center"/>
    </xf>
    <xf numFmtId="3" fontId="281" fillId="0" borderId="0" xfId="0" applyNumberFormat="1" applyFont="1" applyAlignment="1"/>
    <xf numFmtId="3" fontId="272" fillId="0" borderId="0" xfId="0" applyNumberFormat="1" applyFont="1" applyBorder="1" applyAlignment="1">
      <alignment horizontal="centerContinuous"/>
    </xf>
    <xf numFmtId="3" fontId="256" fillId="0" borderId="0" xfId="0" applyNumberFormat="1" applyFont="1" applyAlignment="1">
      <alignment horizontal="left"/>
    </xf>
    <xf numFmtId="3" fontId="280" fillId="0" borderId="0" xfId="0" applyNumberFormat="1" applyFont="1" applyAlignment="1"/>
    <xf numFmtId="3" fontId="285" fillId="0" borderId="0" xfId="0" applyNumberFormat="1" applyFont="1" applyBorder="1" applyAlignment="1"/>
    <xf numFmtId="3" fontId="277" fillId="0" borderId="0" xfId="0" applyNumberFormat="1" applyFont="1" applyBorder="1" applyAlignment="1">
      <alignment horizontal="centerContinuous"/>
    </xf>
    <xf numFmtId="3" fontId="256" fillId="0" borderId="0" xfId="0" applyNumberFormat="1" applyFont="1" applyAlignment="1"/>
    <xf numFmtId="3" fontId="273" fillId="0" borderId="0" xfId="0" applyNumberFormat="1" applyFont="1" applyAlignment="1"/>
    <xf numFmtId="3" fontId="273" fillId="0" borderId="0" xfId="0" applyNumberFormat="1" applyFont="1" applyBorder="1" applyAlignment="1"/>
    <xf numFmtId="3" fontId="129" fillId="0" borderId="0" xfId="0" applyNumberFormat="1" applyFont="1" applyBorder="1" applyAlignment="1">
      <alignment horizontal="centerContinuous"/>
    </xf>
    <xf numFmtId="3" fontId="283" fillId="0" borderId="0" xfId="0" applyNumberFormat="1" applyFont="1" applyAlignment="1">
      <alignment horizontal="center"/>
    </xf>
    <xf numFmtId="165" fontId="273" fillId="0" borderId="0" xfId="243" applyNumberFormat="1" applyFont="1" applyFill="1" applyAlignment="1">
      <alignment horizontal="center"/>
    </xf>
    <xf numFmtId="3" fontId="287" fillId="0" borderId="0" xfId="0" applyNumberFormat="1" applyFont="1" applyAlignment="1"/>
    <xf numFmtId="3" fontId="287" fillId="0" borderId="0" xfId="0" applyNumberFormat="1" applyFont="1" applyBorder="1" applyAlignment="1"/>
    <xf numFmtId="3" fontId="288" fillId="0" borderId="0" xfId="0" applyNumberFormat="1" applyFont="1" applyBorder="1" applyAlignment="1">
      <alignment horizontal="centerContinuous"/>
    </xf>
    <xf numFmtId="3" fontId="289" fillId="0" borderId="0" xfId="0" applyNumberFormat="1" applyFont="1" applyBorder="1" applyAlignment="1"/>
    <xf numFmtId="3" fontId="204" fillId="0" borderId="0" xfId="0" applyNumberFormat="1" applyFont="1" applyAlignment="1">
      <alignment horizontal="left"/>
    </xf>
    <xf numFmtId="3" fontId="283" fillId="0" borderId="0" xfId="0" applyNumberFormat="1" applyFont="1" applyAlignment="1">
      <alignment horizontal="left"/>
    </xf>
    <xf numFmtId="3" fontId="277" fillId="0" borderId="0" xfId="0" applyNumberFormat="1" applyFont="1" applyAlignment="1"/>
    <xf numFmtId="165" fontId="291" fillId="0" borderId="0" xfId="243" applyNumberFormat="1" applyFont="1" applyBorder="1"/>
    <xf numFmtId="3" fontId="291" fillId="0" borderId="0" xfId="0" applyNumberFormat="1" applyFont="1" applyBorder="1" applyAlignment="1"/>
    <xf numFmtId="3" fontId="129" fillId="0" borderId="0" xfId="0" applyNumberFormat="1" applyFont="1" applyAlignment="1"/>
    <xf numFmtId="0" fontId="272" fillId="0" borderId="0" xfId="0" applyFont="1" applyAlignment="1">
      <alignment horizontal="left"/>
    </xf>
    <xf numFmtId="3" fontId="292" fillId="0" borderId="0" xfId="0" applyNumberFormat="1" applyFont="1" applyBorder="1" applyAlignment="1">
      <alignment horizontal="left" vertical="center"/>
    </xf>
    <xf numFmtId="3" fontId="273" fillId="0" borderId="0" xfId="0" applyNumberFormat="1" applyFont="1" applyBorder="1" applyAlignment="1">
      <alignment horizontal="left" vertical="center"/>
    </xf>
    <xf numFmtId="3" fontId="273" fillId="0" borderId="0" xfId="0" applyNumberFormat="1" applyFont="1" applyFill="1" applyBorder="1" applyAlignment="1">
      <alignment horizontal="left" vertical="center"/>
    </xf>
    <xf numFmtId="3" fontId="293" fillId="0" borderId="0" xfId="0" applyNumberFormat="1" applyFont="1" applyBorder="1" applyAlignment="1">
      <alignment horizontal="left" vertical="center"/>
    </xf>
    <xf numFmtId="3" fontId="285" fillId="0" borderId="0" xfId="0" applyNumberFormat="1" applyFont="1" applyBorder="1" applyAlignment="1">
      <alignment horizontal="left" vertical="center"/>
    </xf>
    <xf numFmtId="3" fontId="285" fillId="0" borderId="0" xfId="0" applyNumberFormat="1" applyFont="1" applyFill="1" applyBorder="1" applyAlignment="1">
      <alignment horizontal="left" vertical="center"/>
    </xf>
    <xf numFmtId="3" fontId="277" fillId="0" borderId="46" xfId="0" applyNumberFormat="1" applyFont="1" applyBorder="1" applyAlignment="1">
      <alignment horizontal="left"/>
    </xf>
    <xf numFmtId="3" fontId="260" fillId="0" borderId="8" xfId="0" applyNumberFormat="1" applyFont="1" applyBorder="1" applyAlignment="1">
      <alignment horizontal="right"/>
    </xf>
    <xf numFmtId="3" fontId="260" fillId="0" borderId="40" xfId="0" applyNumberFormat="1" applyFont="1" applyBorder="1" applyAlignment="1"/>
    <xf numFmtId="3" fontId="280" fillId="0" borderId="8" xfId="0" applyNumberFormat="1" applyFont="1" applyBorder="1" applyAlignment="1"/>
    <xf numFmtId="3" fontId="280" fillId="0" borderId="8" xfId="0" applyNumberFormat="1" applyFont="1" applyFill="1" applyBorder="1" applyAlignment="1"/>
    <xf numFmtId="165" fontId="280" fillId="0" borderId="40" xfId="0" applyNumberFormat="1" applyFont="1" applyBorder="1" applyAlignment="1"/>
    <xf numFmtId="3" fontId="280" fillId="0" borderId="40" xfId="0" applyNumberFormat="1" applyFont="1" applyFill="1" applyBorder="1" applyAlignment="1"/>
    <xf numFmtId="3" fontId="281" fillId="0" borderId="0" xfId="0" applyNumberFormat="1" applyFont="1" applyFill="1" applyAlignment="1"/>
    <xf numFmtId="3" fontId="279" fillId="0" borderId="8" xfId="0" applyNumberFormat="1" applyFont="1" applyBorder="1" applyAlignment="1">
      <alignment horizontal="right"/>
    </xf>
    <xf numFmtId="3" fontId="279" fillId="0" borderId="40" xfId="0" applyNumberFormat="1" applyFont="1" applyBorder="1" applyAlignment="1"/>
    <xf numFmtId="3" fontId="279" fillId="0" borderId="8" xfId="0" applyNumberFormat="1" applyFont="1" applyFill="1" applyBorder="1" applyAlignment="1">
      <alignment horizontal="right"/>
    </xf>
    <xf numFmtId="3" fontId="274" fillId="0" borderId="0" xfId="0" applyNumberFormat="1" applyFont="1" applyAlignment="1"/>
    <xf numFmtId="3" fontId="272" fillId="0" borderId="35" xfId="0" applyNumberFormat="1" applyFont="1" applyFill="1" applyBorder="1" applyAlignment="1"/>
    <xf numFmtId="3" fontId="280" fillId="0" borderId="35" xfId="0" applyNumberFormat="1" applyFont="1" applyFill="1" applyBorder="1" applyAlignment="1"/>
    <xf numFmtId="0" fontId="272" fillId="0" borderId="0" xfId="0" applyFont="1" applyAlignment="1"/>
    <xf numFmtId="3" fontId="261" fillId="0" borderId="0" xfId="0" applyNumberFormat="1" applyFont="1" applyAlignment="1">
      <alignment horizontal="left"/>
    </xf>
    <xf numFmtId="3" fontId="257" fillId="0" borderId="0" xfId="0" applyNumberFormat="1" applyFont="1" applyAlignment="1"/>
    <xf numFmtId="3" fontId="274" fillId="0" borderId="0" xfId="0" applyNumberFormat="1" applyFont="1" applyFill="1" applyAlignment="1">
      <alignment horizontal="right"/>
    </xf>
    <xf numFmtId="3" fontId="278" fillId="0" borderId="0" xfId="0" applyNumberFormat="1" applyFont="1" applyAlignment="1">
      <alignment horizontal="right"/>
    </xf>
    <xf numFmtId="3" fontId="257" fillId="0" borderId="0" xfId="0" applyNumberFormat="1" applyFont="1" applyAlignment="1">
      <alignment horizontal="center"/>
    </xf>
    <xf numFmtId="3" fontId="271" fillId="0" borderId="0" xfId="0" applyNumberFormat="1" applyFont="1" applyFill="1" applyAlignment="1"/>
    <xf numFmtId="3" fontId="271" fillId="0" borderId="0" xfId="0" applyNumberFormat="1" applyFont="1" applyAlignment="1"/>
    <xf numFmtId="0" fontId="129" fillId="0" borderId="0" xfId="0" applyFont="1" applyAlignment="1"/>
    <xf numFmtId="0" fontId="52" fillId="0" borderId="0" xfId="0" applyFont="1" applyAlignment="1">
      <alignment horizontal="center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44" fillId="0" borderId="48" xfId="0" applyNumberFormat="1" applyFont="1" applyBorder="1" applyAlignment="1">
      <alignment horizontal="left" vertical="center" wrapText="1" shrinkToFit="1"/>
    </xf>
    <xf numFmtId="38" fontId="44" fillId="0" borderId="53" xfId="0" applyNumberFormat="1" applyFont="1" applyBorder="1" applyAlignment="1">
      <alignment horizontal="left" vertical="center" wrapText="1" shrinkToFit="1"/>
    </xf>
    <xf numFmtId="0" fontId="99" fillId="0" borderId="0" xfId="0" applyFont="1" applyAlignment="1">
      <alignment horizontal="right"/>
    </xf>
    <xf numFmtId="0" fontId="208" fillId="0" borderId="0" xfId="0" applyFont="1" applyAlignment="1">
      <alignment horizontal="center"/>
    </xf>
    <xf numFmtId="0" fontId="209" fillId="0" borderId="0" xfId="0" applyNumberFormat="1" applyFont="1" applyBorder="1" applyAlignment="1">
      <alignment horizontal="center"/>
    </xf>
    <xf numFmtId="0" fontId="209" fillId="0" borderId="0" xfId="0" applyFont="1" applyBorder="1" applyAlignment="1">
      <alignment horizontal="center"/>
    </xf>
    <xf numFmtId="0" fontId="210" fillId="0" borderId="69" xfId="0" applyNumberFormat="1" applyFont="1" applyBorder="1" applyAlignment="1">
      <alignment horizontal="right"/>
    </xf>
    <xf numFmtId="0" fontId="210" fillId="0" borderId="69" xfId="0" applyFont="1" applyBorder="1" applyAlignment="1">
      <alignment horizontal="right"/>
    </xf>
    <xf numFmtId="0" fontId="53" fillId="0" borderId="0" xfId="0" applyFont="1" applyAlignment="1">
      <alignment horizontal="center"/>
    </xf>
    <xf numFmtId="0" fontId="27" fillId="0" borderId="62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06" fillId="0" borderId="50" xfId="0" applyNumberFormat="1" applyFont="1" applyFill="1" applyBorder="1" applyAlignment="1">
      <alignment horizontal="center"/>
    </xf>
    <xf numFmtId="0" fontId="206" fillId="0" borderId="32" xfId="0" applyFont="1" applyFill="1" applyBorder="1" applyAlignment="1">
      <alignment horizontal="center"/>
    </xf>
    <xf numFmtId="0" fontId="205" fillId="0" borderId="79" xfId="0" applyFont="1" applyFill="1" applyBorder="1" applyAlignment="1"/>
    <xf numFmtId="0" fontId="42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38" fontId="44" fillId="28" borderId="55" xfId="0" applyNumberFormat="1" applyFont="1" applyFill="1" applyBorder="1" applyAlignment="1">
      <alignment horizontal="left" vertical="center" wrapText="1" shrinkToFit="1"/>
    </xf>
    <xf numFmtId="38" fontId="44" fillId="28" borderId="56" xfId="0" applyNumberFormat="1" applyFont="1" applyFill="1" applyBorder="1" applyAlignment="1">
      <alignment horizontal="left" vertical="center" wrapText="1" shrinkToFit="1"/>
    </xf>
    <xf numFmtId="38" fontId="44" fillId="28" borderId="14" xfId="0" applyNumberFormat="1" applyFont="1" applyFill="1" applyBorder="1" applyAlignment="1">
      <alignment horizontal="left" vertical="center" wrapText="1" shrinkToFit="1"/>
    </xf>
    <xf numFmtId="38" fontId="44" fillId="28" borderId="67" xfId="0" applyNumberFormat="1" applyFont="1" applyFill="1" applyBorder="1" applyAlignment="1">
      <alignment horizontal="left" vertical="center" wrapText="1" shrinkToFit="1"/>
    </xf>
    <xf numFmtId="38" fontId="44" fillId="28" borderId="15" xfId="0" applyNumberFormat="1" applyFont="1" applyFill="1" applyBorder="1" applyAlignment="1">
      <alignment horizontal="left" vertical="center" wrapText="1" shrinkToFit="1"/>
    </xf>
    <xf numFmtId="38" fontId="44" fillId="28" borderId="52" xfId="0" applyNumberFormat="1" applyFont="1" applyFill="1" applyBorder="1" applyAlignment="1">
      <alignment horizontal="left" vertical="center" wrapText="1" shrinkToFit="1"/>
    </xf>
    <xf numFmtId="0" fontId="232" fillId="0" borderId="0" xfId="0" applyFont="1" applyBorder="1" applyAlignment="1">
      <alignment horizontal="center"/>
    </xf>
    <xf numFmtId="0" fontId="231" fillId="0" borderId="0" xfId="0" applyFont="1" applyBorder="1" applyAlignment="1">
      <alignment horizontal="center"/>
    </xf>
    <xf numFmtId="0" fontId="238" fillId="0" borderId="0" xfId="0" applyNumberFormat="1" applyFont="1" applyAlignment="1">
      <alignment horizontal="center"/>
    </xf>
    <xf numFmtId="0" fontId="239" fillId="0" borderId="0" xfId="0" applyFont="1" applyAlignment="1">
      <alignment horizontal="center"/>
    </xf>
    <xf numFmtId="0" fontId="240" fillId="0" borderId="0" xfId="0" applyNumberFormat="1" applyFont="1" applyAlignment="1">
      <alignment horizontal="center"/>
    </xf>
    <xf numFmtId="0" fontId="240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218" fillId="0" borderId="0" xfId="0" applyFont="1" applyBorder="1" applyAlignment="1">
      <alignment horizontal="center"/>
    </xf>
    <xf numFmtId="0" fontId="113" fillId="0" borderId="0" xfId="0" applyFont="1" applyAlignment="1">
      <alignment horizontal="center"/>
    </xf>
    <xf numFmtId="3" fontId="231" fillId="28" borderId="62" xfId="0" applyNumberFormat="1" applyFont="1" applyFill="1" applyBorder="1" applyAlignment="1">
      <alignment horizontal="center"/>
    </xf>
    <xf numFmtId="3" fontId="231" fillId="28" borderId="66" xfId="0" applyNumberFormat="1" applyFont="1" applyFill="1" applyBorder="1" applyAlignment="1">
      <alignment horizontal="center"/>
    </xf>
    <xf numFmtId="0" fontId="231" fillId="0" borderId="0" xfId="0" applyFont="1" applyAlignment="1">
      <alignment horizontal="center"/>
    </xf>
    <xf numFmtId="3" fontId="252" fillId="0" borderId="0" xfId="0" applyNumberFormat="1" applyFont="1" applyAlignment="1">
      <alignment horizontal="right"/>
    </xf>
    <xf numFmtId="0" fontId="250" fillId="0" borderId="0" xfId="0" applyFont="1" applyAlignment="1">
      <alignment horizontal="center"/>
    </xf>
    <xf numFmtId="0" fontId="241" fillId="28" borderId="34" xfId="0" applyFont="1" applyFill="1" applyBorder="1" applyAlignment="1">
      <alignment horizontal="center"/>
    </xf>
    <xf numFmtId="0" fontId="241" fillId="28" borderId="91" xfId="0" applyFont="1" applyFill="1" applyBorder="1" applyAlignment="1">
      <alignment horizontal="center"/>
    </xf>
    <xf numFmtId="3" fontId="241" fillId="0" borderId="89" xfId="0" applyNumberFormat="1" applyFont="1" applyFill="1" applyBorder="1" applyAlignment="1">
      <alignment horizontal="center" vertical="center" wrapText="1"/>
    </xf>
    <xf numFmtId="0" fontId="113" fillId="0" borderId="87" xfId="0" applyFont="1" applyBorder="1" applyAlignment="1">
      <alignment horizontal="center" vertical="center" wrapText="1"/>
    </xf>
    <xf numFmtId="3" fontId="266" fillId="0" borderId="0" xfId="0" applyNumberFormat="1" applyFont="1" applyFill="1" applyAlignment="1">
      <alignment horizontal="center"/>
    </xf>
    <xf numFmtId="3" fontId="267" fillId="0" borderId="0" xfId="0" applyNumberFormat="1" applyFont="1" applyFill="1" applyAlignment="1">
      <alignment horizontal="center"/>
    </xf>
    <xf numFmtId="3" fontId="231" fillId="0" borderId="69" xfId="0" applyNumberFormat="1" applyFont="1" applyBorder="1" applyAlignment="1">
      <alignment horizontal="left" vertical="center"/>
    </xf>
    <xf numFmtId="3" fontId="241" fillId="0" borderId="90" xfId="0" applyNumberFormat="1" applyFont="1" applyFill="1" applyBorder="1" applyAlignment="1">
      <alignment horizontal="center" vertical="center" wrapText="1"/>
    </xf>
    <xf numFmtId="3" fontId="113" fillId="0" borderId="10" xfId="0" applyNumberFormat="1" applyFont="1" applyBorder="1" applyAlignment="1">
      <alignment horizontal="center" vertical="center" wrapText="1"/>
    </xf>
    <xf numFmtId="3" fontId="241" fillId="0" borderId="95" xfId="0" applyNumberFormat="1" applyFont="1" applyFill="1" applyBorder="1" applyAlignment="1">
      <alignment horizontal="center" vertical="center" wrapText="1"/>
    </xf>
    <xf numFmtId="3" fontId="113" fillId="0" borderId="73" xfId="0" applyNumberFormat="1" applyFont="1" applyBorder="1" applyAlignment="1">
      <alignment horizontal="center" vertical="center" wrapText="1"/>
    </xf>
    <xf numFmtId="3" fontId="259" fillId="0" borderId="0" xfId="0" applyNumberFormat="1" applyFont="1" applyAlignment="1">
      <alignment horizontal="right"/>
    </xf>
    <xf numFmtId="3" fontId="258" fillId="0" borderId="0" xfId="0" applyNumberFormat="1" applyFont="1" applyAlignment="1">
      <alignment horizontal="center"/>
    </xf>
    <xf numFmtId="3" fontId="258" fillId="0" borderId="0" xfId="0" applyNumberFormat="1" applyFont="1" applyFill="1" applyAlignment="1">
      <alignment horizontal="right"/>
    </xf>
    <xf numFmtId="3" fontId="256" fillId="0" borderId="0" xfId="0" applyNumberFormat="1" applyFont="1" applyAlignment="1">
      <alignment horizontal="right"/>
    </xf>
    <xf numFmtId="3" fontId="256" fillId="0" borderId="0" xfId="0" applyNumberFormat="1" applyFont="1" applyAlignment="1">
      <alignment horizontal="center"/>
    </xf>
    <xf numFmtId="3" fontId="283" fillId="0" borderId="0" xfId="0" applyNumberFormat="1" applyFont="1" applyAlignment="1">
      <alignment horizontal="center"/>
    </xf>
    <xf numFmtId="3" fontId="259" fillId="0" borderId="95" xfId="0" applyNumberFormat="1" applyFont="1" applyFill="1" applyBorder="1" applyAlignment="1">
      <alignment horizontal="center" vertical="center" wrapText="1"/>
    </xf>
    <xf numFmtId="0" fontId="259" fillId="0" borderId="73" xfId="0" applyFont="1" applyBorder="1" applyAlignment="1">
      <alignment horizontal="center" vertical="center" wrapText="1"/>
    </xf>
    <xf numFmtId="3" fontId="284" fillId="0" borderId="0" xfId="0" applyNumberFormat="1" applyFont="1" applyAlignment="1">
      <alignment horizontal="center"/>
    </xf>
    <xf numFmtId="3" fontId="284" fillId="0" borderId="0" xfId="0" applyNumberFormat="1" applyFont="1" applyFill="1" applyAlignment="1">
      <alignment horizontal="center"/>
    </xf>
    <xf numFmtId="3" fontId="273" fillId="0" borderId="69" xfId="0" applyNumberFormat="1" applyFont="1" applyBorder="1" applyAlignment="1">
      <alignment horizontal="left" vertical="center"/>
    </xf>
    <xf numFmtId="3" fontId="259" fillId="0" borderId="89" xfId="0" applyNumberFormat="1" applyFont="1" applyFill="1" applyBorder="1" applyAlignment="1">
      <alignment horizontal="center" vertical="center" wrapText="1"/>
    </xf>
    <xf numFmtId="0" fontId="259" fillId="0" borderId="87" xfId="0" applyFont="1" applyBorder="1" applyAlignment="1">
      <alignment horizontal="center" vertical="center" wrapText="1"/>
    </xf>
    <xf numFmtId="3" fontId="259" fillId="0" borderId="90" xfId="0" applyNumberFormat="1" applyFont="1" applyFill="1" applyBorder="1" applyAlignment="1">
      <alignment horizontal="center" vertical="center" wrapText="1"/>
    </xf>
    <xf numFmtId="3" fontId="259" fillId="0" borderId="10" xfId="0" applyNumberFormat="1" applyFont="1" applyBorder="1" applyAlignment="1">
      <alignment horizontal="center" vertical="center" wrapText="1"/>
    </xf>
    <xf numFmtId="0" fontId="259" fillId="0" borderId="10" xfId="0" applyFont="1" applyBorder="1" applyAlignment="1">
      <alignment horizontal="center" vertical="center" wrapText="1"/>
    </xf>
    <xf numFmtId="0" fontId="259" fillId="0" borderId="10" xfId="0" applyNumberFormat="1" applyFont="1" applyBorder="1" applyAlignment="1">
      <alignment horizontal="center" vertical="center" wrapText="1"/>
    </xf>
    <xf numFmtId="3" fontId="272" fillId="0" borderId="90" xfId="0" applyNumberFormat="1" applyFont="1" applyFill="1" applyBorder="1" applyAlignment="1">
      <alignment horizontal="center" vertical="center" wrapText="1"/>
    </xf>
    <xf numFmtId="0" fontId="272" fillId="0" borderId="10" xfId="0" applyFont="1" applyBorder="1" applyAlignment="1">
      <alignment horizontal="center" vertical="center" wrapText="1"/>
    </xf>
    <xf numFmtId="3" fontId="283" fillId="0" borderId="0" xfId="0" applyNumberFormat="1" applyFont="1" applyAlignment="1">
      <alignment horizontal="right"/>
    </xf>
    <xf numFmtId="3" fontId="290" fillId="0" borderId="0" xfId="0" applyNumberFormat="1" applyFont="1" applyBorder="1" applyAlignment="1">
      <alignment horizontal="center"/>
    </xf>
    <xf numFmtId="3" fontId="282" fillId="0" borderId="0" xfId="0" applyNumberFormat="1" applyFont="1" applyBorder="1" applyAlignment="1">
      <alignment horizontal="left" vertical="center"/>
    </xf>
    <xf numFmtId="3" fontId="274" fillId="0" borderId="0" xfId="0" applyNumberFormat="1" applyFont="1" applyAlignment="1">
      <alignment horizontal="right"/>
    </xf>
    <xf numFmtId="3" fontId="285" fillId="0" borderId="0" xfId="0" applyNumberFormat="1" applyFont="1" applyBorder="1" applyAlignment="1">
      <alignment horizontal="center"/>
    </xf>
    <xf numFmtId="3" fontId="274" fillId="0" borderId="0" xfId="0" applyNumberFormat="1" applyFont="1" applyFill="1" applyAlignment="1">
      <alignment horizontal="right"/>
    </xf>
    <xf numFmtId="3" fontId="274" fillId="0" borderId="28" xfId="0" applyNumberFormat="1" applyFont="1" applyBorder="1" applyAlignment="1">
      <alignment horizontal="right"/>
    </xf>
    <xf numFmtId="3" fontId="274" fillId="0" borderId="8" xfId="0" applyNumberFormat="1" applyFont="1" applyBorder="1" applyAlignment="1">
      <alignment horizontal="right"/>
    </xf>
    <xf numFmtId="0" fontId="259" fillId="0" borderId="10" xfId="0" applyFont="1" applyFill="1" applyBorder="1" applyAlignment="1">
      <alignment horizontal="center" vertical="center" wrapText="1"/>
    </xf>
    <xf numFmtId="3" fontId="285" fillId="0" borderId="8" xfId="0" applyNumberFormat="1" applyFont="1" applyBorder="1" applyAlignment="1">
      <alignment horizontal="center"/>
    </xf>
    <xf numFmtId="3" fontId="270" fillId="0" borderId="8" xfId="0" applyNumberFormat="1" applyFont="1" applyBorder="1" applyAlignment="1">
      <alignment horizontal="center"/>
    </xf>
    <xf numFmtId="3" fontId="257" fillId="0" borderId="8" xfId="0" applyNumberFormat="1" applyFont="1" applyBorder="1" applyAlignment="1">
      <alignment horizontal="center"/>
    </xf>
    <xf numFmtId="3" fontId="294" fillId="0" borderId="8" xfId="0" applyNumberFormat="1" applyFont="1" applyBorder="1" applyAlignment="1">
      <alignment horizontal="right"/>
    </xf>
    <xf numFmtId="3" fontId="271" fillId="0" borderId="8" xfId="0" applyNumberFormat="1" applyFont="1" applyBorder="1" applyAlignment="1">
      <alignment horizontal="center"/>
    </xf>
    <xf numFmtId="3" fontId="270" fillId="0" borderId="48" xfId="0" applyNumberFormat="1" applyFont="1" applyBorder="1" applyAlignment="1">
      <alignment horizontal="center"/>
    </xf>
    <xf numFmtId="3" fontId="270" fillId="0" borderId="38" xfId="0" applyNumberFormat="1" applyFont="1" applyBorder="1" applyAlignment="1">
      <alignment horizontal="center"/>
    </xf>
    <xf numFmtId="3" fontId="261" fillId="0" borderId="8" xfId="0" applyNumberFormat="1" applyFont="1" applyBorder="1" applyAlignment="1">
      <alignment horizontal="center"/>
    </xf>
    <xf numFmtId="3" fontId="257" fillId="0" borderId="48" xfId="0" applyNumberFormat="1" applyFont="1" applyBorder="1" applyAlignment="1">
      <alignment horizontal="center"/>
    </xf>
    <xf numFmtId="3" fontId="257" fillId="0" borderId="38" xfId="0" applyNumberFormat="1" applyFont="1" applyBorder="1" applyAlignment="1">
      <alignment horizontal="center"/>
    </xf>
    <xf numFmtId="3" fontId="274" fillId="0" borderId="8" xfId="0" applyNumberFormat="1" applyFont="1" applyBorder="1" applyAlignment="1">
      <alignment horizontal="center"/>
    </xf>
    <xf numFmtId="3" fontId="274" fillId="0" borderId="48" xfId="0" applyNumberFormat="1" applyFont="1" applyFill="1" applyBorder="1" applyAlignment="1">
      <alignment horizontal="right"/>
    </xf>
    <xf numFmtId="3" fontId="274" fillId="0" borderId="38" xfId="0" applyNumberFormat="1" applyFont="1" applyFill="1" applyBorder="1" applyAlignment="1">
      <alignment horizontal="right"/>
    </xf>
    <xf numFmtId="3" fontId="294" fillId="0" borderId="48" xfId="0" applyNumberFormat="1" applyFont="1" applyBorder="1" applyAlignment="1">
      <alignment horizontal="left"/>
    </xf>
    <xf numFmtId="3" fontId="294" fillId="0" borderId="39" xfId="0" applyNumberFormat="1" applyFont="1" applyBorder="1" applyAlignment="1">
      <alignment horizontal="left"/>
    </xf>
    <xf numFmtId="3" fontId="294" fillId="0" borderId="38" xfId="0" applyNumberFormat="1" applyFont="1" applyBorder="1" applyAlignment="1">
      <alignment horizontal="left"/>
    </xf>
    <xf numFmtId="3" fontId="285" fillId="0" borderId="48" xfId="0" applyNumberFormat="1" applyFont="1" applyBorder="1" applyAlignment="1">
      <alignment horizontal="left" vertical="center"/>
    </xf>
    <xf numFmtId="3" fontId="285" fillId="0" borderId="39" xfId="0" applyNumberFormat="1" applyFont="1" applyBorder="1" applyAlignment="1">
      <alignment horizontal="left" vertical="center"/>
    </xf>
    <xf numFmtId="3" fontId="285" fillId="0" borderId="38" xfId="0" applyNumberFormat="1" applyFont="1" applyBorder="1" applyAlignment="1">
      <alignment horizontal="left" vertical="center"/>
    </xf>
    <xf numFmtId="3" fontId="274" fillId="0" borderId="8" xfId="0" applyNumberFormat="1" applyFont="1" applyFill="1" applyBorder="1" applyAlignment="1">
      <alignment horizontal="right"/>
    </xf>
    <xf numFmtId="3" fontId="261" fillId="0" borderId="0" xfId="0" applyNumberFormat="1" applyFont="1" applyAlignment="1">
      <alignment horizontal="left"/>
    </xf>
    <xf numFmtId="3" fontId="257" fillId="0" borderId="0" xfId="0" applyNumberFormat="1" applyFont="1" applyFill="1" applyAlignment="1">
      <alignment horizontal="center"/>
    </xf>
    <xf numFmtId="3" fontId="270" fillId="0" borderId="0" xfId="0" applyNumberFormat="1" applyFont="1" applyFill="1" applyAlignment="1">
      <alignment horizontal="center"/>
    </xf>
    <xf numFmtId="3" fontId="278" fillId="0" borderId="0" xfId="0" applyNumberFormat="1" applyFont="1" applyAlignment="1">
      <alignment horizontal="right"/>
    </xf>
    <xf numFmtId="3" fontId="257" fillId="0" borderId="0" xfId="0" applyNumberFormat="1" applyFont="1" applyAlignment="1">
      <alignment horizontal="center"/>
    </xf>
    <xf numFmtId="3" fontId="293" fillId="0" borderId="103" xfId="0" applyNumberFormat="1" applyFont="1" applyBorder="1" applyAlignment="1">
      <alignment horizontal="center" wrapText="1"/>
    </xf>
    <xf numFmtId="3" fontId="293" fillId="0" borderId="12" xfId="0" applyNumberFormat="1" applyFont="1" applyBorder="1" applyAlignment="1">
      <alignment horizontal="center" wrapText="1"/>
    </xf>
    <xf numFmtId="3" fontId="293" fillId="0" borderId="104" xfId="0" applyNumberFormat="1" applyFont="1" applyBorder="1" applyAlignment="1">
      <alignment horizontal="center" wrapText="1"/>
    </xf>
    <xf numFmtId="3" fontId="293" fillId="0" borderId="105" xfId="0" applyNumberFormat="1" applyFont="1" applyBorder="1" applyAlignment="1">
      <alignment horizontal="center" wrapText="1"/>
    </xf>
    <xf numFmtId="3" fontId="293" fillId="0" borderId="5" xfId="0" applyNumberFormat="1" applyFont="1" applyBorder="1" applyAlignment="1">
      <alignment horizontal="center" wrapText="1"/>
    </xf>
    <xf numFmtId="3" fontId="293" fillId="0" borderId="92" xfId="0" applyNumberFormat="1" applyFont="1" applyBorder="1" applyAlignment="1">
      <alignment horizontal="center" wrapText="1"/>
    </xf>
    <xf numFmtId="3" fontId="293" fillId="0" borderId="103" xfId="0" applyNumberFormat="1" applyFont="1" applyBorder="1" applyAlignment="1">
      <alignment horizontal="center" vertical="center" wrapText="1"/>
    </xf>
    <xf numFmtId="3" fontId="293" fillId="0" borderId="104" xfId="0" applyNumberFormat="1" applyFont="1" applyBorder="1" applyAlignment="1">
      <alignment horizontal="center" vertical="center" wrapText="1"/>
    </xf>
    <xf numFmtId="0" fontId="293" fillId="0" borderId="105" xfId="0" applyFont="1" applyBorder="1" applyAlignment="1">
      <alignment horizontal="center" vertical="center" wrapText="1"/>
    </xf>
    <xf numFmtId="0" fontId="293" fillId="0" borderId="92" xfId="0" applyFont="1" applyBorder="1" applyAlignment="1">
      <alignment horizontal="center" vertical="center" wrapText="1"/>
    </xf>
    <xf numFmtId="3" fontId="271" fillId="0" borderId="0" xfId="0" applyNumberFormat="1" applyFont="1" applyFill="1" applyAlignment="1">
      <alignment horizontal="center"/>
    </xf>
    <xf numFmtId="3" fontId="294" fillId="0" borderId="51" xfId="0" applyNumberFormat="1" applyFont="1" applyBorder="1" applyAlignment="1">
      <alignment horizontal="left"/>
    </xf>
    <xf numFmtId="3" fontId="294" fillId="0" borderId="106" xfId="0" applyNumberFormat="1" applyFont="1" applyBorder="1" applyAlignment="1">
      <alignment horizontal="left"/>
    </xf>
    <xf numFmtId="3" fontId="294" fillId="0" borderId="107" xfId="0" applyNumberFormat="1" applyFont="1" applyBorder="1" applyAlignment="1">
      <alignment horizontal="left"/>
    </xf>
    <xf numFmtId="3" fontId="274" fillId="0" borderId="59" xfId="0" applyNumberFormat="1" applyFont="1" applyFill="1" applyBorder="1" applyAlignment="1">
      <alignment horizontal="right"/>
    </xf>
    <xf numFmtId="3" fontId="285" fillId="0" borderId="55" xfId="0" applyNumberFormat="1" applyFont="1" applyBorder="1" applyAlignment="1">
      <alignment horizontal="left" vertical="center" wrapText="1"/>
    </xf>
    <xf numFmtId="3" fontId="285" fillId="0" borderId="108" xfId="0" applyNumberFormat="1" applyFont="1" applyBorder="1" applyAlignment="1">
      <alignment horizontal="left" vertical="center" wrapText="1"/>
    </xf>
    <xf numFmtId="3" fontId="285" fillId="0" borderId="109" xfId="0" applyNumberFormat="1" applyFont="1" applyBorder="1" applyAlignment="1">
      <alignment horizontal="left" vertical="center" wrapText="1"/>
    </xf>
    <xf numFmtId="3" fontId="285" fillId="0" borderId="15" xfId="0" applyNumberFormat="1" applyFont="1" applyBorder="1" applyAlignment="1">
      <alignment horizontal="left" vertical="center" wrapText="1"/>
    </xf>
    <xf numFmtId="3" fontId="285" fillId="0" borderId="7" xfId="0" applyNumberFormat="1" applyFont="1" applyBorder="1" applyAlignment="1">
      <alignment horizontal="left" vertical="center" wrapText="1"/>
    </xf>
    <xf numFmtId="3" fontId="285" fillId="0" borderId="81" xfId="0" applyNumberFormat="1" applyFont="1" applyBorder="1" applyAlignment="1">
      <alignment horizontal="left" vertical="center" wrapText="1"/>
    </xf>
    <xf numFmtId="3" fontId="285" fillId="0" borderId="60" xfId="0" applyNumberFormat="1" applyFont="1" applyBorder="1" applyAlignment="1">
      <alignment horizontal="left" vertical="center"/>
    </xf>
    <xf numFmtId="3" fontId="285" fillId="0" borderId="110" xfId="0" applyNumberFormat="1" applyFont="1" applyBorder="1" applyAlignment="1">
      <alignment horizontal="left" vertical="center"/>
    </xf>
    <xf numFmtId="3" fontId="285" fillId="0" borderId="111" xfId="0" applyNumberFormat="1" applyFont="1" applyBorder="1" applyAlignment="1">
      <alignment horizontal="left" vertical="center"/>
    </xf>
    <xf numFmtId="3" fontId="274" fillId="0" borderId="60" xfId="0" applyNumberFormat="1" applyFont="1" applyFill="1" applyBorder="1" applyAlignment="1">
      <alignment horizontal="right"/>
    </xf>
    <xf numFmtId="3" fontId="274" fillId="0" borderId="111" xfId="0" applyNumberFormat="1" applyFont="1" applyFill="1" applyBorder="1" applyAlignment="1">
      <alignment horizontal="right"/>
    </xf>
  </cellXfs>
  <cellStyles count="675">
    <cellStyle name="_x0001_" xfId="1"/>
    <cellStyle name="          _x000d__x000a_shell=progman.exe_x000d__x000a_m" xfId="2"/>
    <cellStyle name="%" xfId="3"/>
    <cellStyle name="." xfId="4"/>
    <cellStyle name="??" xfId="5"/>
    <cellStyle name="?? [0.00]_ Att. 1- Cover" xfId="6"/>
    <cellStyle name="?? [0]" xfId="7"/>
    <cellStyle name="?_x001d_??%U©÷u&amp;H©÷9_x0008_? s_x000a__x0007__x0001__x0001_" xfId="8"/>
    <cellStyle name="???? [0.00]_List-dwg" xfId="9"/>
    <cellStyle name="????_List-dwg" xfId="10"/>
    <cellStyle name="???[0]_?? DI" xfId="11"/>
    <cellStyle name="???_?? DI" xfId="12"/>
    <cellStyle name="??[0]_BRE" xfId="13"/>
    <cellStyle name="??_ Att. 1- Cover" xfId="14"/>
    <cellStyle name="??A? [0]_ÿÿÿÿÿÿ_1_¢¬???¢â? " xfId="15"/>
    <cellStyle name="??A?_ÿÿÿÿÿÿ_1_¢¬???¢â? " xfId="16"/>
    <cellStyle name="?¡±¢¥?_?¨ù??¢´¢¥_¢¬???¢â? " xfId="17"/>
    <cellStyle name="?10" xfId="18"/>
    <cellStyle name="?13" xfId="19"/>
    <cellStyle name="?ðÇ%U?&amp;H?_x0008_?s_x000a__x0007__x0001__x0001_" xfId="20"/>
    <cellStyle name="_?_BOOKSHIP" xfId="21"/>
    <cellStyle name="__ [0.00]_PRODUCT DETAIL Q1" xfId="22"/>
    <cellStyle name="__ [0]_1202" xfId="23"/>
    <cellStyle name="__ [0]_1202_Result Red Store Jun" xfId="24"/>
    <cellStyle name="__ [0]_Book1" xfId="25"/>
    <cellStyle name="___(____)______" xfId="26"/>
    <cellStyle name="___[0]_Book1" xfId="27"/>
    <cellStyle name="____ [0.00]_PRODUCT DETAIL Q1" xfId="28"/>
    <cellStyle name="_____PRODUCT DETAIL Q1" xfId="29"/>
    <cellStyle name="____95" xfId="30"/>
    <cellStyle name="____Book1" xfId="31"/>
    <cellStyle name="___1202" xfId="32"/>
    <cellStyle name="___1202_Result Red Store Jun" xfId="33"/>
    <cellStyle name="___1202_Result Red Store Jun_1" xfId="34"/>
    <cellStyle name="___Book1" xfId="35"/>
    <cellStyle name="___Book1_Result Red Store Jun" xfId="36"/>
    <cellStyle name="___kc-elec system check list" xfId="37"/>
    <cellStyle name="___PRODUCT DETAIL Q1" xfId="38"/>
    <cellStyle name="_bang CDKT (Cuong)" xfId="39"/>
    <cellStyle name="_bang CDKT (Cuong)_2. BCKT2007_TH_02" xfId="40"/>
    <cellStyle name="_bang CDKT (Cuong)_Phancong_TNHHBinhTay" xfId="41"/>
    <cellStyle name="_bang CDKT (Cuong)_Phancong_TNHHBinhTay 2" xfId="42"/>
    <cellStyle name="_bang CDKT (Cuong)_Tong hop QD15 v3.0B" xfId="43"/>
    <cellStyle name="_bang CDKT (Cuong)_Tong hop QD15 v3.0B 2" xfId="44"/>
    <cellStyle name="_Bao cao kiem toan 2006 - Cong ty XM VLXD DN" xfId="45"/>
    <cellStyle name="_Bao cao kiem toan 2006 - Cong ty XM VLXD DN 2" xfId="46"/>
    <cellStyle name="_Bao cao kiem toan 2006 - Cong ty XM VLXD DN_thuyet minh vayhud 3" xfId="47"/>
    <cellStyle name="_Bao cao kiem toan 2006 - Cong ty XM VLXD DN_thuyet minh vayhud 3 2" xfId="48"/>
    <cellStyle name="_BCKT DOANH NGHIEP KHAC - Anh Bien" xfId="49"/>
    <cellStyle name="_BCTC_DTS" xfId="50"/>
    <cellStyle name="_Book1" xfId="51"/>
    <cellStyle name="_Book1 2" xfId="52"/>
    <cellStyle name="_Book1_2. BCKT2007_TH_02" xfId="53"/>
    <cellStyle name="_Book1_2. BCKT2007_TH_02 2" xfId="54"/>
    <cellStyle name="_Book1_Cong ty CP Dau tu va Xay dung (HUD3) 09 thang dau nam 2007" xfId="55"/>
    <cellStyle name="_Book1_GLV 7.CQ_2009" xfId="56"/>
    <cellStyle name="_Book1_Phancong_TNHHBinhTay" xfId="57"/>
    <cellStyle name="_Book1_thuyet minh vayhud 3" xfId="58"/>
    <cellStyle name="_Book1_Tong hop QD15 v3.0B" xfId="59"/>
    <cellStyle name="_Book1_WP_Trang an_Hoi" xfId="60"/>
    <cellStyle name="_Book1_WP_Trang an_Hoi_GLV 7.CQ_2009" xfId="61"/>
    <cellStyle name="_Book1_WP_Trang an_Hoi_GLV VP DM HP" xfId="62"/>
    <cellStyle name="_BTDC-new" xfId="63"/>
    <cellStyle name="_KT (2)" xfId="64"/>
    <cellStyle name="_KT (2)_1" xfId="65"/>
    <cellStyle name="_KT (2)_2" xfId="66"/>
    <cellStyle name="_KT (2)_2_TG-TH" xfId="67"/>
    <cellStyle name="_KT (2)_3" xfId="68"/>
    <cellStyle name="_KT (2)_3_TG-TH" xfId="69"/>
    <cellStyle name="_KT (2)_4" xfId="70"/>
    <cellStyle name="_KT (2)_4_TG-TH" xfId="71"/>
    <cellStyle name="_KT (2)_5" xfId="72"/>
    <cellStyle name="_KT (2)_TG-TH" xfId="73"/>
    <cellStyle name="_KT_TG" xfId="74"/>
    <cellStyle name="_KT_TG_1" xfId="75"/>
    <cellStyle name="_KT_TG_2" xfId="76"/>
    <cellStyle name="_KT_TG_3" xfId="77"/>
    <cellStyle name="_KT_TG_4" xfId="78"/>
    <cellStyle name="_NDIA04-2000" xfId="79"/>
    <cellStyle name="_TG-TH" xfId="80"/>
    <cellStyle name="_TG-TH_1" xfId="81"/>
    <cellStyle name="_TG-TH_2" xfId="82"/>
    <cellStyle name="_TG-TH_3" xfId="83"/>
    <cellStyle name="_TG-TH_4" xfId="84"/>
    <cellStyle name="_Tong hơp TK" xfId="85"/>
    <cellStyle name="_Tong hơp TK_BCKT Qhanh nam 2010 v1" xfId="86"/>
    <cellStyle name="_WP-CL" xfId="87"/>
    <cellStyle name="_ÿÿÿÿÿ" xfId="88"/>
    <cellStyle name="_ÿÿÿÿÿ 2" xfId="89"/>
    <cellStyle name="_ÿÿÿÿÿ_2. BCKT2007_TH_02" xfId="90"/>
    <cellStyle name="_ÿÿÿÿÿ_2. BCKT2007_TH_02 2" xfId="91"/>
    <cellStyle name="_ÿÿÿÿÿ_Cong ty CP Dau tu va Xay dung (HUD3) 09 thang dau nam 2007" xfId="92"/>
    <cellStyle name="_ÿÿÿÿÿ_GLV 7.CQ_2009" xfId="93"/>
    <cellStyle name="_ÿÿÿÿÿ_Phancong_TNHHBinhTay" xfId="94"/>
    <cellStyle name="_ÿÿÿÿÿ_thuyet minh vayhud 3" xfId="95"/>
    <cellStyle name="_ÿÿÿÿÿ_Tong hop QD15 v3.0B" xfId="96"/>
    <cellStyle name="_ÿÿÿÿÿ_WP_Trang an_Hoi" xfId="97"/>
    <cellStyle name="_ÿÿÿÿÿ_WP_Trang an_Hoi_GLV 7.CQ_2009" xfId="98"/>
    <cellStyle name="_ÿÿÿÿÿ_WP_Trang an_Hoi_GLV VP DM HP" xfId="99"/>
    <cellStyle name="’Ê‰Ý [0.00]_††††† " xfId="100"/>
    <cellStyle name="’Ê‰Ý_††††† " xfId="101"/>
    <cellStyle name="¤@¯ë_01" xfId="102"/>
    <cellStyle name="•W?_Format" xfId="103"/>
    <cellStyle name="•W€_Format" xfId="104"/>
    <cellStyle name="•W_’·Šú‰p•¶" xfId="105"/>
    <cellStyle name="ÊÝ [0.00]_LOCAL PARTS PRICE" xfId="106"/>
    <cellStyle name="ÊÝ_LOCAL PARTS PRICE" xfId="107"/>
    <cellStyle name="W_LOCAL PARTS PRICE" xfId="108"/>
    <cellStyle name="0" xfId="109"/>
    <cellStyle name="1" xfId="110"/>
    <cellStyle name="1_Cau thuy dien Ban La (Cu Anh)" xfId="111"/>
    <cellStyle name="1_Cau thuy dien Ban La (Cu Anh)_GLV 7.CQ_2009" xfId="112"/>
    <cellStyle name="1_Du toan 558 (Km17+508.12 - Km 22)" xfId="113"/>
    <cellStyle name="1_Du toan 558 (Km17+508.12 - Km 22)_GLV 7.CQ_2009" xfId="114"/>
    <cellStyle name="1_ÿÿÿÿÿ" xfId="115"/>
    <cellStyle name="15" xfId="116"/>
    <cellStyle name="¹éºÐÀ²_±âÅ¸" xfId="117"/>
    <cellStyle name="2" xfId="118"/>
    <cellStyle name="2_Cau thuy dien Ban La (Cu Anh)" xfId="119"/>
    <cellStyle name="2_Cau thuy dien Ban La (Cu Anh)_GLV 7.CQ_2009" xfId="120"/>
    <cellStyle name="2_Du toan 558 (Km17+508.12 - Km 22)" xfId="121"/>
    <cellStyle name="2_Du toan 558 (Km17+508.12 - Km 22)_GLV 7.CQ_2009" xfId="122"/>
    <cellStyle name="2_ÿÿÿÿÿ" xfId="123"/>
    <cellStyle name="20" xfId="124"/>
    <cellStyle name="20 2" xfId="125"/>
    <cellStyle name="20% - Accent1" xfId="126" builtinId="30" customBuiltin="1"/>
    <cellStyle name="20% - Accent1 2" xfId="127"/>
    <cellStyle name="20% - Accent2" xfId="128" builtinId="34" customBuiltin="1"/>
    <cellStyle name="20% - Accent2 2" xfId="129"/>
    <cellStyle name="20% - Accent3" xfId="130" builtinId="38" customBuiltin="1"/>
    <cellStyle name="20% - Accent3 2" xfId="131"/>
    <cellStyle name="20% - Accent4" xfId="132" builtinId="42" customBuiltin="1"/>
    <cellStyle name="20% - Accent4 2" xfId="133"/>
    <cellStyle name="20% - Accent5" xfId="134" builtinId="46" customBuiltin="1"/>
    <cellStyle name="20% - Accent5 2" xfId="135"/>
    <cellStyle name="20% - Accent6" xfId="136" builtinId="50" customBuiltin="1"/>
    <cellStyle name="20% - Accent6 2" xfId="137"/>
    <cellStyle name="22/01/03" xfId="138"/>
    <cellStyle name="3" xfId="139"/>
    <cellStyle name="3_Cau thuy dien Ban La (Cu Anh)" xfId="140"/>
    <cellStyle name="3_Cau thuy dien Ban La (Cu Anh)_GLV 7.CQ_2009" xfId="141"/>
    <cellStyle name="3_Du toan 558 (Km17+508.12 - Km 22)" xfId="142"/>
    <cellStyle name="3_Du toan 558 (Km17+508.12 - Km 22)_GLV 7.CQ_2009" xfId="143"/>
    <cellStyle name="3_ÿÿÿÿÿ" xfId="144"/>
    <cellStyle name="³f¹ô[0]_ÿÿÿÿÿÿ" xfId="145"/>
    <cellStyle name="³f¹ô_ÿÿÿÿÿÿ" xfId="146"/>
    <cellStyle name="4" xfId="147"/>
    <cellStyle name="4_Cau thuy dien Ban La (Cu Anh)" xfId="148"/>
    <cellStyle name="4_Cau thuy dien Ban La (Cu Anh)_GLV 7.CQ_2009" xfId="149"/>
    <cellStyle name="4_Du toan 558 (Km17+508.12 - Km 22)" xfId="150"/>
    <cellStyle name="4_Du toan 558 (Km17+508.12 - Km 22)_GLV 7.CQ_2009" xfId="151"/>
    <cellStyle name="4_ÿÿÿÿÿ" xfId="152"/>
    <cellStyle name="40% - Accent1" xfId="153" builtinId="31" customBuiltin="1"/>
    <cellStyle name="40% - Accent1 2" xfId="154"/>
    <cellStyle name="40% - Accent2" xfId="155" builtinId="35" customBuiltin="1"/>
    <cellStyle name="40% - Accent2 2" xfId="156"/>
    <cellStyle name="40% - Accent3" xfId="157" builtinId="39" customBuiltin="1"/>
    <cellStyle name="40% - Accent3 2" xfId="158"/>
    <cellStyle name="40% - Accent4" xfId="159" builtinId="43" customBuiltin="1"/>
    <cellStyle name="40% - Accent4 2" xfId="160"/>
    <cellStyle name="40% - Accent5" xfId="161" builtinId="47" customBuiltin="1"/>
    <cellStyle name="40% - Accent5 2" xfId="162"/>
    <cellStyle name="40% - Accent6" xfId="163" builtinId="51" customBuiltin="1"/>
    <cellStyle name="40% - Accent6 2" xfId="164"/>
    <cellStyle name="52" xfId="165"/>
    <cellStyle name="6" xfId="166"/>
    <cellStyle name="6_Bao cao toan Cty xi mang nam 09 " xfId="167"/>
    <cellStyle name="6_BCKT  Thong NHat 06 thang" xfId="168"/>
    <cellStyle name="6_BCKT Qhanh nam 2010 v1" xfId="169"/>
    <cellStyle name="60% - Accent1" xfId="170" builtinId="32" customBuiltin="1"/>
    <cellStyle name="60% - Accent1 2" xfId="171"/>
    <cellStyle name="60% - Accent2" xfId="172" builtinId="36" customBuiltin="1"/>
    <cellStyle name="60% - Accent2 2" xfId="173"/>
    <cellStyle name="60% - Accent3" xfId="174" builtinId="40" customBuiltin="1"/>
    <cellStyle name="60% - Accent3 2" xfId="175"/>
    <cellStyle name="60% - Accent4" xfId="176" builtinId="44" customBuiltin="1"/>
    <cellStyle name="60% - Accent4 2" xfId="177"/>
    <cellStyle name="60% - Accent5" xfId="178" builtinId="48" customBuiltin="1"/>
    <cellStyle name="60% - Accent5 2" xfId="179"/>
    <cellStyle name="60% - Accent6" xfId="180" builtinId="52" customBuiltin="1"/>
    <cellStyle name="60% - Accent6 2" xfId="181"/>
    <cellStyle name="Accent1" xfId="182" builtinId="29" customBuiltin="1"/>
    <cellStyle name="Accent1 2" xfId="183"/>
    <cellStyle name="Accent2" xfId="184" builtinId="33" customBuiltin="1"/>
    <cellStyle name="Accent2 2" xfId="185"/>
    <cellStyle name="Accent3" xfId="186" builtinId="37" customBuiltin="1"/>
    <cellStyle name="Accent3 2" xfId="187"/>
    <cellStyle name="Accent4" xfId="188" builtinId="41" customBuiltin="1"/>
    <cellStyle name="Accent4 2" xfId="189"/>
    <cellStyle name="Accent5" xfId="190" builtinId="45" customBuiltin="1"/>
    <cellStyle name="Accent5 2" xfId="191"/>
    <cellStyle name="Accent6" xfId="192" builtinId="49" customBuiltin="1"/>
    <cellStyle name="Accent6 2" xfId="193"/>
    <cellStyle name="active" xfId="194"/>
    <cellStyle name="ÅëÈ­ [0]_¿ì¹°Åë" xfId="195"/>
    <cellStyle name="AeE­ [0]_INQUIRY ¿?¾÷AßAø " xfId="196"/>
    <cellStyle name="ÅëÈ­ [0]_laroux" xfId="197"/>
    <cellStyle name="ÅëÈ­_¿ì¹°Åë" xfId="198"/>
    <cellStyle name="AeE­_INQUIRY ¿?¾÷AßAø " xfId="199"/>
    <cellStyle name="ÅëÈ­_laroux" xfId="200"/>
    <cellStyle name="args.style" xfId="201"/>
    <cellStyle name="ÄÞ¸¶ [0]_¿ì¹°Åë" xfId="202"/>
    <cellStyle name="AÞ¸¶ [0]_INQUIRY ¿?¾÷AßAø " xfId="203"/>
    <cellStyle name="ÄÞ¸¶ [0]_laroux" xfId="204"/>
    <cellStyle name="ÄÞ¸¶_¿ì¹°Åë" xfId="205"/>
    <cellStyle name="AÞ¸¶_INQUIRY ¿?¾÷AßAø " xfId="206"/>
    <cellStyle name="ÄÞ¸¶_L601CPT" xfId="207"/>
    <cellStyle name="AutoFormat Options" xfId="208"/>
    <cellStyle name="b" xfId="209"/>
    <cellStyle name="Bad" xfId="210" builtinId="27" customBuiltin="1"/>
    <cellStyle name="Bad 2" xfId="211"/>
    <cellStyle name="BDAD" xfId="212"/>
    <cellStyle name="blank" xfId="213"/>
    <cellStyle name="Body" xfId="214"/>
    <cellStyle name="C?AØ_¿?¾÷CoE² " xfId="215"/>
    <cellStyle name="Ç¥ÁØ_#2(M17)_1" xfId="216"/>
    <cellStyle name="C￥AØ_¿μ¾÷CoE² " xfId="217"/>
    <cellStyle name="Ç¥ÁØ_°èÈ¹" xfId="218"/>
    <cellStyle name="C￥AØ_Sheet1_¿μ¾÷CoE² " xfId="219"/>
    <cellStyle name="Calc Currency (0)" xfId="220"/>
    <cellStyle name="Calc Currency (0) 2" xfId="221"/>
    <cellStyle name="Calc Currency (0)_PPLN nam2013-sau kiem toan" xfId="222"/>
    <cellStyle name="Calc Currency (2)" xfId="223"/>
    <cellStyle name="Calc Percent (0)" xfId="224"/>
    <cellStyle name="Calc Percent (1)" xfId="225"/>
    <cellStyle name="Calc Percent (2)" xfId="226"/>
    <cellStyle name="Calc Units (0)" xfId="227"/>
    <cellStyle name="Calc Units (1)" xfId="228"/>
    <cellStyle name="Calc Units (2)" xfId="229"/>
    <cellStyle name="Calculation" xfId="230" builtinId="22" customBuiltin="1"/>
    <cellStyle name="Calculation 2" xfId="231"/>
    <cellStyle name="category" xfId="232"/>
    <cellStyle name="C℀" xfId="233"/>
    <cellStyle name="CC1" xfId="234"/>
    <cellStyle name="CC2" xfId="235"/>
    <cellStyle name="Centered Heading" xfId="236"/>
    <cellStyle name="CenterHead" xfId="237"/>
    <cellStyle name="chchuyen" xfId="238"/>
    <cellStyle name="Check Cell" xfId="239" builtinId="23" customBuiltin="1"/>
    <cellStyle name="Check Cell 2" xfId="240"/>
    <cellStyle name="CHUONG" xfId="241"/>
    <cellStyle name="Column_Title" xfId="242"/>
    <cellStyle name="Comma" xfId="243" builtinId="3"/>
    <cellStyle name="Comma  - Style1" xfId="244"/>
    <cellStyle name="Comma  - Style2" xfId="245"/>
    <cellStyle name="Comma  - Style3" xfId="246"/>
    <cellStyle name="Comma  - Style4" xfId="247"/>
    <cellStyle name="Comma  - Style5" xfId="248"/>
    <cellStyle name="Comma  - Style6" xfId="249"/>
    <cellStyle name="Comma  - Style7" xfId="250"/>
    <cellStyle name="Comma  - Style8" xfId="251"/>
    <cellStyle name="Comma %" xfId="252"/>
    <cellStyle name="Comma [0] 2" xfId="253"/>
    <cellStyle name="Comma [0] 3" xfId="254"/>
    <cellStyle name="Comma [00]" xfId="255"/>
    <cellStyle name="Comma 0.0" xfId="256"/>
    <cellStyle name="Comma 0.0%" xfId="257"/>
    <cellStyle name="Comma 0.0_22310 Draf Financial Statements - Hop nhat PDC" xfId="258"/>
    <cellStyle name="Comma 0.00" xfId="259"/>
    <cellStyle name="Comma 0.00%" xfId="260"/>
    <cellStyle name="Comma 0.00_22310 Draf Financial Statements - Hop nhat PDC" xfId="261"/>
    <cellStyle name="Comma 0.000" xfId="262"/>
    <cellStyle name="Comma 0.000%" xfId="263"/>
    <cellStyle name="Comma 0.000_22310 Draf Financial Statements - Hop nhat PDC" xfId="264"/>
    <cellStyle name="Comma 10" xfId="265"/>
    <cellStyle name="Comma 11" xfId="266"/>
    <cellStyle name="Comma 12" xfId="267"/>
    <cellStyle name="Comma 13" xfId="268"/>
    <cellStyle name="Comma 14" xfId="269"/>
    <cellStyle name="Comma 2" xfId="270"/>
    <cellStyle name="Comma 3" xfId="271"/>
    <cellStyle name="Comma 4" xfId="272"/>
    <cellStyle name="Comma 5" xfId="273"/>
    <cellStyle name="Comma 6" xfId="274"/>
    <cellStyle name="Comma 7" xfId="275"/>
    <cellStyle name="Comma 8" xfId="276"/>
    <cellStyle name="Comma 9" xfId="277"/>
    <cellStyle name="comma zerodec" xfId="278"/>
    <cellStyle name="comma zerodec 2" xfId="279"/>
    <cellStyle name="Comma[0]" xfId="280"/>
    <cellStyle name="Comma0" xfId="281"/>
    <cellStyle name="Company Name" xfId="282"/>
    <cellStyle name="Copied" xfId="283"/>
    <cellStyle name="COST1" xfId="284"/>
    <cellStyle name="CR Comma" xfId="285"/>
    <cellStyle name="CR Currency" xfId="286"/>
    <cellStyle name="Credit" xfId="287"/>
    <cellStyle name="Credit subtotal" xfId="288"/>
    <cellStyle name="Credit Total" xfId="289"/>
    <cellStyle name="Credit_22310 Draf Financial Statements - Hop nhat PDC" xfId="290"/>
    <cellStyle name="Cࡵrrency_Sheet1_PRODUCTĠ" xfId="291"/>
    <cellStyle name="CT1" xfId="292"/>
    <cellStyle name="CT2" xfId="293"/>
    <cellStyle name="CT4" xfId="294"/>
    <cellStyle name="CT5" xfId="295"/>
    <cellStyle name="ct7" xfId="296"/>
    <cellStyle name="ct8" xfId="297"/>
    <cellStyle name="cth1" xfId="298"/>
    <cellStyle name="Cthuc" xfId="299"/>
    <cellStyle name="Cthuc1" xfId="300"/>
    <cellStyle name="Currency %" xfId="301"/>
    <cellStyle name="Currency [00]" xfId="302"/>
    <cellStyle name="Currency 0.0" xfId="303"/>
    <cellStyle name="Currency 0.0%" xfId="304"/>
    <cellStyle name="Currency 0.0_22310 Draf Financial Statements - Hop nhat PDC" xfId="305"/>
    <cellStyle name="Currency 0.00" xfId="306"/>
    <cellStyle name="Currency 0.00%" xfId="307"/>
    <cellStyle name="Currency 0.00_22310 Draf Financial Statements - Hop nhat PDC" xfId="308"/>
    <cellStyle name="Currency 0.000" xfId="309"/>
    <cellStyle name="Currency 0.000%" xfId="310"/>
    <cellStyle name="Currency 0.000_22310 Draf Financial Statements - Hop nhat PDC" xfId="311"/>
    <cellStyle name="Currency 2" xfId="312"/>
    <cellStyle name="Currency0" xfId="313"/>
    <cellStyle name="Currency1" xfId="314"/>
    <cellStyle name="Currency1 2" xfId="315"/>
    <cellStyle name="d" xfId="316"/>
    <cellStyle name="d%" xfId="317"/>
    <cellStyle name="d1" xfId="318"/>
    <cellStyle name="Date" xfId="319"/>
    <cellStyle name="Date Short" xfId="320"/>
    <cellStyle name="Date_4. Giay lam viec Xi mang" xfId="321"/>
    <cellStyle name="Debit" xfId="322"/>
    <cellStyle name="Debit subtotal" xfId="323"/>
    <cellStyle name="Debit Total" xfId="324"/>
    <cellStyle name="Debit_22310 Draf Financial Statements - Hop nhat PDC" xfId="325"/>
    <cellStyle name="Dezimal [0]_35ERI8T2gbIEMixb4v26icuOo" xfId="326"/>
    <cellStyle name="Dezimal_35ERI8T2gbIEMixb4v26icuOo" xfId="327"/>
    <cellStyle name="Dollar (zero dec)" xfId="328"/>
    <cellStyle name="Dollar (zero dec) 2" xfId="329"/>
    <cellStyle name="Dung" xfId="330"/>
    <cellStyle name="eeee" xfId="331"/>
    <cellStyle name="Emphasis 1" xfId="332"/>
    <cellStyle name="Emphasis 2" xfId="333"/>
    <cellStyle name="Emphasis 3" xfId="334"/>
    <cellStyle name="EN CO.," xfId="335"/>
    <cellStyle name="Enter Currency (0)" xfId="336"/>
    <cellStyle name="Enter Currency (2)" xfId="337"/>
    <cellStyle name="Enter Units (0)" xfId="338"/>
    <cellStyle name="Enter Units (1)" xfId="339"/>
    <cellStyle name="Enter Units (2)" xfId="340"/>
    <cellStyle name="Entered" xfId="341"/>
    <cellStyle name="En-tete1" xfId="342"/>
    <cellStyle name="En-tete2" xfId="343"/>
    <cellStyle name="Euro" xfId="344"/>
    <cellStyle name="Euro 2" xfId="345"/>
    <cellStyle name="Explanatory Text" xfId="346" builtinId="53" customBuiltin="1"/>
    <cellStyle name="Explanatory Text 2" xfId="347"/>
    <cellStyle name="Financier" xfId="348"/>
    <cellStyle name="Fixe" xfId="349"/>
    <cellStyle name="Fixed" xfId="350"/>
    <cellStyle name="Font Britannic16" xfId="351"/>
    <cellStyle name="Font Britannic18" xfId="352"/>
    <cellStyle name="Font CenturyCond 18" xfId="353"/>
    <cellStyle name="Font Cond20" xfId="354"/>
    <cellStyle name="Font LucidaSans16" xfId="355"/>
    <cellStyle name="Font NewCenturyCond18" xfId="356"/>
    <cellStyle name="Font Ottawa16" xfId="357"/>
    <cellStyle name="form_so" xfId="358"/>
    <cellStyle name="Good" xfId="359" builtinId="26" customBuiltin="1"/>
    <cellStyle name="Good 2" xfId="360"/>
    <cellStyle name="Grey" xfId="361"/>
    <cellStyle name="ha" xfId="362"/>
    <cellStyle name="Head 1" xfId="363"/>
    <cellStyle name="HEADER" xfId="364"/>
    <cellStyle name="Header1" xfId="365"/>
    <cellStyle name="Header2" xfId="366"/>
    <cellStyle name="Heading" xfId="367"/>
    <cellStyle name="Heading 1" xfId="368" builtinId="16" customBuiltin="1"/>
    <cellStyle name="Heading 1 2" xfId="369"/>
    <cellStyle name="Heading 2" xfId="370" builtinId="17" customBuiltin="1"/>
    <cellStyle name="Heading 2 2" xfId="371"/>
    <cellStyle name="Heading 3" xfId="372" builtinId="18" customBuiltin="1"/>
    <cellStyle name="Heading 3 2" xfId="373"/>
    <cellStyle name="Heading 4" xfId="374" builtinId="19" customBuiltin="1"/>
    <cellStyle name="Heading 4 2" xfId="375"/>
    <cellStyle name="Heading No Underline" xfId="376"/>
    <cellStyle name="Heading With Underline" xfId="377"/>
    <cellStyle name="Heading1" xfId="378"/>
    <cellStyle name="Heading2" xfId="379"/>
    <cellStyle name="HEADINGS" xfId="380"/>
    <cellStyle name="HEADINGSTOP" xfId="381"/>
    <cellStyle name="headoption" xfId="382"/>
    <cellStyle name="Hoa-Scholl" xfId="383"/>
    <cellStyle name="i·0" xfId="384"/>
    <cellStyle name="Input" xfId="385" builtinId="20" customBuiltin="1"/>
    <cellStyle name="Input [yellow]" xfId="386"/>
    <cellStyle name="Input 2" xfId="387"/>
    <cellStyle name="Input 3" xfId="388"/>
    <cellStyle name="Input 4" xfId="389"/>
    <cellStyle name="Input Cells" xfId="390"/>
    <cellStyle name="KHANH" xfId="391"/>
    <cellStyle name="Ledger 17 x 11 in" xfId="392"/>
    <cellStyle name="left" xfId="393"/>
    <cellStyle name="Link Currency (0)" xfId="394"/>
    <cellStyle name="Link Currency (2)" xfId="395"/>
    <cellStyle name="Link Units (0)" xfId="396"/>
    <cellStyle name="Link Units (1)" xfId="397"/>
    <cellStyle name="Link Units (2)" xfId="398"/>
    <cellStyle name="Linked Cell" xfId="399" builtinId="24" customBuiltin="1"/>
    <cellStyle name="Linked Cell 2" xfId="400"/>
    <cellStyle name="Linked Cells" xfId="401"/>
    <cellStyle name="luc" xfId="402"/>
    <cellStyle name="luc2" xfId="403"/>
    <cellStyle name="MainHead" xfId="404"/>
    <cellStyle name="Millares [0]_Well Timing" xfId="405"/>
    <cellStyle name="Millares_Well Timing" xfId="406"/>
    <cellStyle name="Milliers [0]_      " xfId="407"/>
    <cellStyle name="Milliers_      " xfId="408"/>
    <cellStyle name="Model" xfId="409"/>
    <cellStyle name="moi" xfId="410"/>
    <cellStyle name="Mon?aire [0]_      " xfId="411"/>
    <cellStyle name="Mon?aire_      " xfId="412"/>
    <cellStyle name="Moneda [0]_Well Timing" xfId="413"/>
    <cellStyle name="Moneda_Well Timing" xfId="414"/>
    <cellStyle name="Monetaire" xfId="415"/>
    <cellStyle name="Monétaire [0]_      " xfId="416"/>
    <cellStyle name="Monétaire_      " xfId="417"/>
    <cellStyle name="Monetaire_GLV 7.CQ_2009" xfId="418"/>
    <cellStyle name="ms明朝9" xfId="419"/>
    <cellStyle name="n" xfId="420"/>
    <cellStyle name="n1" xfId="421"/>
    <cellStyle name="Neutral" xfId="422" builtinId="28" customBuiltin="1"/>
    <cellStyle name="Neutral 2" xfId="423"/>
    <cellStyle name="New" xfId="424"/>
    <cellStyle name="New 2" xfId="425"/>
    <cellStyle name="New Times Roman" xfId="426"/>
    <cellStyle name="New Times Roman 2" xfId="427"/>
    <cellStyle name="New_2. BCKT2007_TH_02" xfId="428"/>
    <cellStyle name="no dec" xfId="429"/>
    <cellStyle name="ÑONVÒ" xfId="430"/>
    <cellStyle name="Normal" xfId="0" builtinId="0"/>
    <cellStyle name="Normal - Style1" xfId="431"/>
    <cellStyle name="Normal - 유형1" xfId="432"/>
    <cellStyle name="Normal 10" xfId="433"/>
    <cellStyle name="Normal 11" xfId="434"/>
    <cellStyle name="Normal 12" xfId="435"/>
    <cellStyle name="Normal 13" xfId="436"/>
    <cellStyle name="Normal 14" xfId="437"/>
    <cellStyle name="Normal 15" xfId="438"/>
    <cellStyle name="Normal 16" xfId="439"/>
    <cellStyle name="Normal 17" xfId="440"/>
    <cellStyle name="Normal 18" xfId="441"/>
    <cellStyle name="Normal 19" xfId="442"/>
    <cellStyle name="Normal 2" xfId="443"/>
    <cellStyle name="Normal 2 2" xfId="444"/>
    <cellStyle name="Normal 2 2 2" xfId="445"/>
    <cellStyle name="Normal 2 2 3" xfId="446"/>
    <cellStyle name="Normal 2 3" xfId="447"/>
    <cellStyle name="Normal 2 4" xfId="448"/>
    <cellStyle name="Normal 20" xfId="449"/>
    <cellStyle name="Normal 21" xfId="450"/>
    <cellStyle name="Normal 3" xfId="451"/>
    <cellStyle name="Normal 3 2" xfId="452"/>
    <cellStyle name="Normal 3 2 2" xfId="453"/>
    <cellStyle name="Normal 3 3" xfId="454"/>
    <cellStyle name="Normal 3 4" xfId="455"/>
    <cellStyle name="Normal 4" xfId="456"/>
    <cellStyle name="Normal 4 2" xfId="457"/>
    <cellStyle name="Normal 5" xfId="458"/>
    <cellStyle name="Normal 5 2" xfId="459"/>
    <cellStyle name="Normal 6" xfId="460"/>
    <cellStyle name="Normal 7" xfId="461"/>
    <cellStyle name="Normal 7 2" xfId="462"/>
    <cellStyle name="Normal 8" xfId="463"/>
    <cellStyle name="Normal 9" xfId="464"/>
    <cellStyle name="Normal 9 2" xfId="465"/>
    <cellStyle name="Normal_CF KTT 20 3 2012" xfId="466"/>
    <cellStyle name="Normal1" xfId="467"/>
    <cellStyle name="Note" xfId="468" builtinId="10" customBuiltin="1"/>
    <cellStyle name="Note 2" xfId="469"/>
    <cellStyle name="Œ…‹æ_Ø‚è [0.00]_ÆÂ__" xfId="470"/>
    <cellStyle name="Œ…‹æØ‚è [0.00]_††††† " xfId="471"/>
    <cellStyle name="Œ…‹æØ‚è_††††† " xfId="472"/>
    <cellStyle name="oft Excel]_x000d__x000a_Comment=open=/f ‚ðw’è‚·‚é‚ÆAƒ†[ƒU[’è‹`ŠÖ”‚ðŠÖ”“\‚è•t‚¯‚Ìˆê——‚É“o˜^‚·‚é‚±‚Æ‚ª‚Å‚«‚Ü‚·B_x000d__x000a_Maximized" xfId="473"/>
    <cellStyle name="oft Excel]_x000d__x000a_Comment=open=/f ‚ðŽw’è‚·‚é‚ÆAƒ†[ƒU[’è‹`ŠÖ”‚ðŠÖ”“\‚è•t‚¯‚Ìˆê——‚É“o˜^‚·‚é‚±‚Æ‚ª‚Å‚«‚Ü‚·B_x000d__x000a_Maximized" xfId="474"/>
    <cellStyle name="oft Excel]_x000d__x000a_Comment=The open=/f lines load custom functions into the Paste Function list._x000d__x000a_Maximized=2_x000d__x000a_Basics=1_x000d__x000a_A" xfId="475"/>
    <cellStyle name="oft Excel]_x000d__x000a_Comment=The open=/f lines load custom functions into the Paste Function list._x000d__x000a_Maximized=3_x000d__x000a_Basics=1_x000d__x000a_A" xfId="476"/>
    <cellStyle name="omma [0]_Mktg Prog" xfId="477"/>
    <cellStyle name="ormal_Sheet1_1" xfId="478"/>
    <cellStyle name="Output" xfId="479" builtinId="21" customBuiltin="1"/>
    <cellStyle name="Output 2" xfId="480"/>
    <cellStyle name="Pattern" xfId="481"/>
    <cellStyle name="per.style" xfId="482"/>
    <cellStyle name="Percent" xfId="483" builtinId="5"/>
    <cellStyle name="Percent %" xfId="484"/>
    <cellStyle name="Percent % Long Underline" xfId="485"/>
    <cellStyle name="Percent %_22310 Draf Financial Statements - Hop nhat PDC" xfId="486"/>
    <cellStyle name="Percent (0)" xfId="487"/>
    <cellStyle name="Percent (0) 2" xfId="488"/>
    <cellStyle name="Percent [0]" xfId="489"/>
    <cellStyle name="Percent [00]" xfId="490"/>
    <cellStyle name="Percent [2]" xfId="491"/>
    <cellStyle name="Percent 0.0%" xfId="492"/>
    <cellStyle name="Percent 0.0% Long Underline" xfId="493"/>
    <cellStyle name="Percent 0.0%_22310 Draf Financial Statements - Hop nhat PDC" xfId="494"/>
    <cellStyle name="Percent 0.00%" xfId="495"/>
    <cellStyle name="Percent 0.00% Long Underline" xfId="496"/>
    <cellStyle name="Percent 0.00%_22310 Draf Financial Statements - Hop nhat PDC" xfId="497"/>
    <cellStyle name="Percent 0.000%" xfId="498"/>
    <cellStyle name="Percent 0.000% Long Underline" xfId="499"/>
    <cellStyle name="Percent 0.000%_22310 Draf Financial Statements - Hop nhat PDC" xfId="500"/>
    <cellStyle name="Percent 2" xfId="501"/>
    <cellStyle name="Percent 3" xfId="502"/>
    <cellStyle name="PERCENTAGE" xfId="503"/>
    <cellStyle name="Pourcentage" xfId="504"/>
    <cellStyle name="PrePop Currency (0)" xfId="505"/>
    <cellStyle name="PrePop Currency (2)" xfId="506"/>
    <cellStyle name="PrePop Units (0)" xfId="507"/>
    <cellStyle name="PrePop Units (1)" xfId="508"/>
    <cellStyle name="PrePop Units (2)" xfId="509"/>
    <cellStyle name="pricing" xfId="510"/>
    <cellStyle name="PSChar" xfId="511"/>
    <cellStyle name="PSDate" xfId="512"/>
    <cellStyle name="PSDec" xfId="513"/>
    <cellStyle name="PSHeading" xfId="514"/>
    <cellStyle name="PSInt" xfId="515"/>
    <cellStyle name="PSSpacer" xfId="516"/>
    <cellStyle name="regstoresfromspecstores" xfId="517"/>
    <cellStyle name="RevList" xfId="518"/>
    <cellStyle name="RevList 2" xfId="519"/>
    <cellStyle name="S—_x0008_" xfId="520"/>
    <cellStyle name="s]_x000d__x000a_spooler=yes_x000d__x000a_load=_x000d__x000a_Beep=yes_x000d__x000a_NullPort=None_x000d__x000a_BorderWidth=3_x000d__x000a_CursorBlinkRate=1200_x000d__x000a_DoubleClickSpeed=452_x000d__x000a_Programs=co" xfId="521"/>
    <cellStyle name="serJet 1200 Series PCL 6" xfId="522"/>
    <cellStyle name="SHADEDSTORES" xfId="523"/>
    <cellStyle name="Sheet Title" xfId="524"/>
    <cellStyle name="Siêu nối kết_Book1" xfId="525"/>
    <cellStyle name="specstores" xfId="526"/>
    <cellStyle name="Standard_Anpassen der Amortisation" xfId="527"/>
    <cellStyle name="Style 1" xfId="528"/>
    <cellStyle name="Style 2" xfId="529"/>
    <cellStyle name="Style 2 2" xfId="530"/>
    <cellStyle name="Style 3" xfId="531"/>
    <cellStyle name="Style 3 2" xfId="532"/>
    <cellStyle name="Style 4" xfId="533"/>
    <cellStyle name="subhead" xfId="534"/>
    <cellStyle name="Subtotal" xfId="535"/>
    <cellStyle name="symbol" xfId="536"/>
    <cellStyle name="T" xfId="537"/>
    <cellStyle name="T_2. BCKT2007_TH_02" xfId="538"/>
    <cellStyle name="T_Bao cao toan Cty xi mang nam 09 " xfId="539"/>
    <cellStyle name="T_BCKT  Thong NHat 06 thang" xfId="540"/>
    <cellStyle name="T_BCKT BbiVN_09.mail" xfId="541"/>
    <cellStyle name="T_BCKT mau tren Exel" xfId="542"/>
    <cellStyle name="T_BCKT mau tren Exel 2" xfId="543"/>
    <cellStyle name="T_Book1" xfId="544"/>
    <cellStyle name="T_Cac bao cao TB  Milk-Yomilk-co Ke- CK 1-Vinh Thang" xfId="545"/>
    <cellStyle name="T_Cac bao cao TB  Milk-Yomilk-co Ke- CK 1-Vinh Thang_Bao cao toan Cty xi mang nam 09 " xfId="546"/>
    <cellStyle name="T_Cac bao cao TB  Milk-Yomilk-co Ke- CK 1-Vinh Thang_BCKT  Thong NHat 06 thang" xfId="547"/>
    <cellStyle name="T_Cac bao cao TB  Milk-Yomilk-co Ke- CK 1-Vinh Thang_Book1" xfId="548"/>
    <cellStyle name="T_Cong ty CP Dau tu va Xay dung (HUD3) 09 thang dau nam 2007" xfId="549"/>
    <cellStyle name="T_Cong ty CP Dau tu va Xay dung (HUD3) 09 thang dau nam 2007 2" xfId="550"/>
    <cellStyle name="T_Danh sach chua nop bcao trung bay CK 1 co ke tinh den 1-3-06" xfId="551"/>
    <cellStyle name="T_Danh sach chua nop bcao trung bay CK 1 co ke tinh den 1-3-06_Bao cao toan Cty xi mang nam 09 " xfId="552"/>
    <cellStyle name="T_Danh sach chua nop bcao trung bay CK 1 co ke tinh den 1-3-06_BCKT  Thong NHat 06 thang" xfId="553"/>
    <cellStyle name="T_Danh sach chua nop bcao trung bay CK 1 co ke tinh den 1-3-06_Book1" xfId="554"/>
    <cellStyle name="T_Danh sach chua nop bcao trung bay CK 1 co ke tinh den 1-3-06_Kho chinh T4-08" xfId="555"/>
    <cellStyle name="T_Danh sach chua nop bcao trung bay CK 1 co ke tinh den 1-3-06_Kho chinh T6-08" xfId="556"/>
    <cellStyle name="T_DataDemo-2009" xfId="557"/>
    <cellStyle name="T_GLV 7.CQ_2009" xfId="558"/>
    <cellStyle name="T_LCTT_ToanCty" xfId="559"/>
    <cellStyle name="T_LCTT_ToanCty 2" xfId="560"/>
    <cellStyle name="T_Phancong_TNHHBinhTay" xfId="561"/>
    <cellStyle name="T_Phancong_TNHHBinhTay 2" xfId="562"/>
    <cellStyle name="T_sua chua cham trung bay  mien Bac" xfId="563"/>
    <cellStyle name="T_sua chua cham trung bay  mien Bac_Bao cao toan Cty xi mang nam 09 " xfId="564"/>
    <cellStyle name="T_sua chua cham trung bay  mien Bac_BCKT  Thong NHat 06 thang" xfId="565"/>
    <cellStyle name="T_sua chua cham trung bay  mien Bac_Book1" xfId="566"/>
    <cellStyle name="T_thuyet minh vayhud 3" xfId="567"/>
    <cellStyle name="T_thuyet minh vayhud 3 2" xfId="568"/>
    <cellStyle name="T_Tong hop QD15 v3.0B" xfId="569"/>
    <cellStyle name="T_Tong hop QD15 v3.0B 2" xfId="570"/>
    <cellStyle name="T_WP_Trang an_Hoi" xfId="571"/>
    <cellStyle name="T_WP_Trang an_Hoi_GLV 7.CQ_2009" xfId="572"/>
    <cellStyle name="T_WP_Trang an_Hoi_GLV VP DM HP" xfId="573"/>
    <cellStyle name="tde" xfId="574"/>
    <cellStyle name="Text Indent A" xfId="575"/>
    <cellStyle name="Text Indent B" xfId="576"/>
    <cellStyle name="Text Indent C" xfId="577"/>
    <cellStyle name="th" xfId="578"/>
    <cellStyle name="þ_x001d_" xfId="579"/>
    <cellStyle name="th_Bao cao toan Cty xi mang nam 09 " xfId="580"/>
    <cellStyle name="þ_x001d_ð¤_x000c_¯þ_x0014__x000d_¨þU_x0001_À_x0004_ _x0015__x000f__x0001__x0001_" xfId="581"/>
    <cellStyle name="þ_x001d_ð·_x000c_æþ'_x000d_ßþU_x0001_Ø_x0005_ü_x0014__x0007__x0001__x0001_" xfId="582"/>
    <cellStyle name="þ_x001d_ðK_x000c_F" xfId="583"/>
    <cellStyle name="þ_x001d_ðK_x000c_Fý_x001b_" xfId="584"/>
    <cellStyle name="þ_x001d_ðK_x000c_Fý_x001b__x000d_" xfId="585"/>
    <cellStyle name="þ_x001d_ðK_x000c_Fý_x001b__x000d_9ýU_x0001_Ð_x0008_¦)_x0007__x0001__x0001_" xfId="586"/>
    <cellStyle name="Thuyet minh" xfId="587"/>
    <cellStyle name="thvt" xfId="588"/>
    <cellStyle name="Tickmark" xfId="589"/>
    <cellStyle name="Title" xfId="590" builtinId="15" customBuiltin="1"/>
    <cellStyle name="Title 2" xfId="591"/>
    <cellStyle name="Total" xfId="592" builtinId="25" customBuiltin="1"/>
    <cellStyle name="Total 2" xfId="593"/>
    <cellStyle name="trang" xfId="594"/>
    <cellStyle name="_x0014_ur℀" xfId="595"/>
    <cellStyle name="viet" xfId="596"/>
    <cellStyle name="viet2" xfId="597"/>
    <cellStyle name="vn" xfId="598"/>
    <cellStyle name="VN new romanNormal" xfId="599"/>
    <cellStyle name="Vn Time 13" xfId="600"/>
    <cellStyle name="Vn Time 14" xfId="601"/>
    <cellStyle name="VN time new roman" xfId="602"/>
    <cellStyle name="vn_Bao cao hop nhat Cty xi mang2008" xfId="603"/>
    <cellStyle name="vnbo" xfId="604"/>
    <cellStyle name="vnhead1" xfId="605"/>
    <cellStyle name="vnhead2" xfId="606"/>
    <cellStyle name="vnhead3" xfId="607"/>
    <cellStyle name="vnhead4" xfId="608"/>
    <cellStyle name="vntxt1" xfId="609"/>
    <cellStyle name="vntxt2" xfId="610"/>
    <cellStyle name="Währung [0]_Compiling Utility Macros" xfId="611"/>
    <cellStyle name="Währung_Compiling Utility Macros" xfId="612"/>
    <cellStyle name="Warning Text" xfId="613" builtinId="11" customBuiltin="1"/>
    <cellStyle name="Warning Text 2" xfId="614"/>
    <cellStyle name="wrap" xfId="615"/>
    <cellStyle name="Wไhrung [0]_35ERI8T2gbIEMixb4v26icuOo" xfId="616"/>
    <cellStyle name="Wไhrung_35ERI8T2gbIEMixb4v26icuOo" xfId="617"/>
    <cellStyle name="XComma" xfId="618"/>
    <cellStyle name="XComma 0.0" xfId="619"/>
    <cellStyle name="XComma 0.00" xfId="620"/>
    <cellStyle name="XComma 0.000" xfId="621"/>
    <cellStyle name="XCurrency" xfId="622"/>
    <cellStyle name="XCurrency 0.0" xfId="623"/>
    <cellStyle name="XCurrency 0.00" xfId="624"/>
    <cellStyle name="XCurrency 0.000" xfId="625"/>
    <cellStyle name="xuan" xfId="626"/>
    <cellStyle name="センター" xfId="627"/>
    <cellStyle name="เครื่องหมายสกุลเงิน [0]_FTC_OFFER" xfId="628"/>
    <cellStyle name="เครื่องหมายสกุลเงิน_FTC_OFFER" xfId="629"/>
    <cellStyle name="ปกติ_FTC_OFFER" xfId="630"/>
    <cellStyle name=" [0.00]_ Att. 1- Cover" xfId="631"/>
    <cellStyle name="_ Att. 1- Cover" xfId="632"/>
    <cellStyle name="?_ Att. 1- Cover" xfId="633"/>
    <cellStyle name="똿뗦먛귟 [0.00]_PRODUCT DETAIL Q1" xfId="634"/>
    <cellStyle name="똿뗦먛귟_PRODUCT DETAIL Q1" xfId="635"/>
    <cellStyle name="믅됞 [0.00]_PRODUCT DETAIL Q1" xfId="636"/>
    <cellStyle name="믅됞_PRODUCT DETAIL Q1" xfId="637"/>
    <cellStyle name="백분율_††††† " xfId="638"/>
    <cellStyle name="뷭?_BOOKSHIP" xfId="639"/>
    <cellStyle name="콤마 [ - 유형1" xfId="640"/>
    <cellStyle name="콤마 [ - 유형2" xfId="641"/>
    <cellStyle name="콤마 [ - 유형3" xfId="642"/>
    <cellStyle name="콤마 [ - 유형4" xfId="643"/>
    <cellStyle name="콤마 [ - 유형5" xfId="644"/>
    <cellStyle name="콤마 [ - 유형6" xfId="645"/>
    <cellStyle name="콤마 [ - 유형7" xfId="646"/>
    <cellStyle name="콤마 [ - 유형8" xfId="647"/>
    <cellStyle name="콤마 [0]_ 비목별 월별기술 " xfId="648"/>
    <cellStyle name="콤마_ 비목별 월별기술 " xfId="649"/>
    <cellStyle name="통화 [0]_††††† " xfId="650"/>
    <cellStyle name="통화_††††† " xfId="651"/>
    <cellStyle name="표준_(정보부문)월별인원계획" xfId="652"/>
    <cellStyle name="표준_kc-elec system check list" xfId="653"/>
    <cellStyle name="一般" xfId="654"/>
    <cellStyle name="千位分隔[0]_Book1" xfId="655"/>
    <cellStyle name="千位分隔_Book1" xfId="656"/>
    <cellStyle name="千分位" xfId="657"/>
    <cellStyle name="千分位[0]" xfId="658"/>
    <cellStyle name="千分位_00Q3902REV.1" xfId="659"/>
    <cellStyle name="常规_Book1" xfId="660"/>
    <cellStyle name="桁区切り [0.00]_††††† " xfId="661"/>
    <cellStyle name="桁区切り_††††† " xfId="662"/>
    <cellStyle name="標準_††††† " xfId="663"/>
    <cellStyle name="百分比" xfId="664"/>
    <cellStyle name="貨幣" xfId="665"/>
    <cellStyle name="貨幣 [0]" xfId="666"/>
    <cellStyle name="貨幣[0]_BRE" xfId="667"/>
    <cellStyle name="貨幣_00Q3902REV.1" xfId="668"/>
    <cellStyle name="货币[0]_Book1" xfId="669"/>
    <cellStyle name="货币_Book1" xfId="670"/>
    <cellStyle name="超連結_Book1" xfId="671"/>
    <cellStyle name="通貨 [0.00]_††††† " xfId="672"/>
    <cellStyle name="通貨_††††† " xfId="673"/>
    <cellStyle name="隨後的超連結_Book1" xfId="67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1</xdr:col>
      <xdr:colOff>381000</xdr:colOff>
      <xdr:row>0</xdr:row>
      <xdr:rowOff>0</xdr:rowOff>
    </xdr:to>
    <xdr:sp macro="" textlink="">
      <xdr:nvSpPr>
        <xdr:cNvPr id="11271" name="Line 1"/>
        <xdr:cNvSpPr>
          <a:spLocks noChangeShapeType="1"/>
        </xdr:cNvSpPr>
      </xdr:nvSpPr>
      <xdr:spPr bwMode="auto">
        <a:xfrm>
          <a:off x="4267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dcb\c\My%20Documents\Mau%20Giai%20Thecao%20s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in"/>
      <sheetName val="m"/>
      <sheetName val="Xe12"/>
      <sheetName val="XL4Poppy"/>
      <sheetName val="Xam lop &amp; BD"/>
      <sheetName val="Dau nhon"/>
      <sheetName val="Mo may"/>
      <sheetName val="Ga doan &amp; Xang"/>
      <sheetName val="Nhap VT - CPC"/>
      <sheetName val="VTSCTX&amp;SCL&amp;SCC"/>
      <sheetName val="TH TT VTSCTX,SCL,SCC"/>
      <sheetName val="Luong"/>
      <sheetName val="BC TT khoan"/>
      <sheetName val="HT to may-Doi 2"/>
      <sheetName val="HT to may-Doi 4"/>
      <sheetName val="HT to may-Doi 6"/>
      <sheetName val="HT to may-Doi 8"/>
      <sheetName val="HT to may-Doi 9"/>
      <sheetName val="HT to may-Doi 10"/>
      <sheetName val="HT to may-Doi 14"/>
      <sheetName val="HT to may-Doi 15"/>
      <sheetName val="HT to may - Doi 5 "/>
      <sheetName val="HT to may - Doi 7"/>
      <sheetName val="HT to may-Doi 12"/>
      <sheetName val="00000000"/>
      <sheetName val="10000000"/>
      <sheetName val="BC TT khoan 6 thang - Luu"/>
      <sheetName val="BCTTkhoan6T(Bieugiatri-coxemoi)"/>
      <sheetName val="TH TT VTSCTX,SCC, SCL 6T"/>
      <sheetName val="THTT VTSCTX,SCC,SCL 6T(bieu GT)"/>
      <sheetName val="VTSCL,SCC,SCTX Dxe 6T(bieu GT)"/>
      <sheetName val="TT VTSCL,SCC,SCTX dau xe 6T"/>
      <sheetName val="BC TT CP khoan dau xe Doi 2-6T"/>
      <sheetName val="BC TT CP khoan dau xe Doi 4-6T"/>
      <sheetName val="BC TT CP khoan dau xe Doi 6-6T"/>
      <sheetName val="BC TT CP khoan dau xe Doi 8-6T"/>
      <sheetName val="BC TT CP khoan dau xe Doi 9-6T"/>
      <sheetName val="BC TT CP khoan dau xe Doi 10-6T"/>
      <sheetName val="BC TT CP khoan dau xe Doi 14-6T"/>
      <sheetName val="BC TT CP khoan dau xe Doi 15-6T"/>
      <sheetName val="BC TT CP khoan dau xe Doi 5-6T"/>
      <sheetName val="BC TT CP khoan dau xe Doi 7-6T"/>
      <sheetName val="BC TT CP khoan dau xe D12-6T "/>
      <sheetName val="TH TT VTSCTX,SCL,SCC(gia tri)"/>
      <sheetName val="641-642"/>
      <sheetName val="621-622-627"/>
      <sheetName val="Cong doan"/>
      <sheetName val="CP chung PB"/>
      <sheetName val="Xac dinh quyet toan"/>
      <sheetName val="Phi nop Tong"/>
      <sheetName val="Chi tiet TKm"/>
      <sheetName val="154-&gt;641"/>
      <sheetName val="Ton than sach"/>
      <sheetName val="Sheet2"/>
      <sheetName val="Phan bo dien"/>
      <sheetName val="Lam cho Ha lam"/>
      <sheetName val="CT CMBao"/>
      <sheetName val="Sheet1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BC TT khoan (2)"/>
      <sheetName val="HT to may-Doi 11"/>
      <sheetName val="TH TT(GT)"/>
      <sheetName val="TH TT VTSCTX,SCL,SCC - BCGD"/>
      <sheetName val="BCTT"/>
      <sheetName val="vat tu linh"/>
      <sheetName val="Nhap VT"/>
      <sheetName val="Xuat VT"/>
      <sheetName val="ton quy IV"/>
      <sheetName val="Ton cuoi"/>
      <sheetName val="Bao vao N-X_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>
    <tabColor indexed="14"/>
  </sheetPr>
  <dimension ref="A1:CW216"/>
  <sheetViews>
    <sheetView tabSelected="1" zoomScale="12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0" sqref="B10"/>
    </sheetView>
  </sheetViews>
  <sheetFormatPr defaultRowHeight="15"/>
  <cols>
    <col min="1" max="1" width="39.75" customWidth="1"/>
    <col min="2" max="2" width="9.125" customWidth="1"/>
    <col min="3" max="3" width="8.375" customWidth="1"/>
    <col min="4" max="4" width="15.625" customWidth="1"/>
    <col min="5" max="5" width="17.75" style="36" customWidth="1"/>
  </cols>
  <sheetData>
    <row r="1" spans="1:5" s="6" customFormat="1" ht="13.5" customHeight="1" thickTop="1" thickBot="1">
      <c r="A1" s="143" t="s">
        <v>263</v>
      </c>
      <c r="B1" s="144"/>
      <c r="C1" s="144"/>
      <c r="D1" s="145"/>
      <c r="E1" s="146" t="s">
        <v>264</v>
      </c>
    </row>
    <row r="2" spans="1:5" s="6" customFormat="1" ht="13.5" customHeight="1" thickTop="1">
      <c r="A2" s="147" t="s">
        <v>265</v>
      </c>
      <c r="B2" s="148"/>
      <c r="C2" s="708" t="s">
        <v>266</v>
      </c>
      <c r="D2" s="708"/>
      <c r="E2" s="708"/>
    </row>
    <row r="3" spans="1:5" s="6" customFormat="1" ht="13.5" customHeight="1">
      <c r="A3" s="149" t="s">
        <v>267</v>
      </c>
      <c r="B3" s="708" t="s">
        <v>268</v>
      </c>
      <c r="C3" s="708"/>
      <c r="D3" s="708"/>
      <c r="E3" s="708"/>
    </row>
    <row r="4" spans="1:5" s="8" customFormat="1" ht="21" customHeight="1">
      <c r="A4" s="709" t="s">
        <v>269</v>
      </c>
      <c r="B4" s="709"/>
      <c r="C4" s="709"/>
      <c r="D4" s="709"/>
      <c r="E4" s="709"/>
    </row>
    <row r="5" spans="1:5" s="8" customFormat="1" ht="17.25" customHeight="1">
      <c r="A5" s="710" t="s">
        <v>270</v>
      </c>
      <c r="B5" s="711"/>
      <c r="C5" s="711"/>
      <c r="D5" s="711"/>
      <c r="E5" s="711"/>
    </row>
    <row r="6" spans="1:5" ht="15" customHeight="1" thickBot="1">
      <c r="A6" s="150"/>
      <c r="B6" s="151"/>
      <c r="C6" s="712" t="s">
        <v>271</v>
      </c>
      <c r="D6" s="713"/>
      <c r="E6" s="713"/>
    </row>
    <row r="7" spans="1:5" ht="19.5" customHeight="1" thickTop="1">
      <c r="A7" s="152" t="s">
        <v>272</v>
      </c>
      <c r="B7" s="153" t="s">
        <v>190</v>
      </c>
      <c r="C7" s="153" t="s">
        <v>127</v>
      </c>
      <c r="D7" s="153" t="s">
        <v>273</v>
      </c>
      <c r="E7" s="154" t="s">
        <v>274</v>
      </c>
    </row>
    <row r="8" spans="1:5" ht="15.75" customHeight="1">
      <c r="A8" s="155">
        <v>1</v>
      </c>
      <c r="B8" s="156">
        <v>2</v>
      </c>
      <c r="C8" s="156">
        <v>3</v>
      </c>
      <c r="D8" s="156">
        <v>4</v>
      </c>
      <c r="E8" s="157">
        <v>5</v>
      </c>
    </row>
    <row r="9" spans="1:5" ht="16.5" customHeight="1">
      <c r="A9" s="158" t="s">
        <v>275</v>
      </c>
      <c r="B9" s="159">
        <v>100</v>
      </c>
      <c r="C9" s="160"/>
      <c r="D9" s="161">
        <v>429537420940</v>
      </c>
      <c r="E9" s="161">
        <v>395786959287.78003</v>
      </c>
    </row>
    <row r="10" spans="1:5" s="27" customFormat="1" ht="16.5" customHeight="1">
      <c r="A10" s="162" t="s">
        <v>276</v>
      </c>
      <c r="B10" s="163">
        <v>110</v>
      </c>
      <c r="C10" s="164"/>
      <c r="D10" s="165">
        <v>3732291260</v>
      </c>
      <c r="E10" s="165">
        <v>1541562876</v>
      </c>
    </row>
    <row r="11" spans="1:5" ht="16.5" customHeight="1">
      <c r="A11" s="166" t="s">
        <v>277</v>
      </c>
      <c r="B11" s="167">
        <v>111</v>
      </c>
      <c r="C11" s="168" t="s">
        <v>58</v>
      </c>
      <c r="D11" s="169">
        <v>3732291260</v>
      </c>
      <c r="E11" s="170">
        <v>1541562876</v>
      </c>
    </row>
    <row r="12" spans="1:5" ht="16.5" customHeight="1">
      <c r="A12" s="171" t="s">
        <v>278</v>
      </c>
      <c r="B12" s="167">
        <v>112</v>
      </c>
      <c r="C12" s="168"/>
      <c r="D12" s="169">
        <v>0</v>
      </c>
      <c r="E12" s="170">
        <v>0</v>
      </c>
    </row>
    <row r="13" spans="1:5" s="27" customFormat="1" ht="16.5" customHeight="1">
      <c r="A13" s="162" t="s">
        <v>279</v>
      </c>
      <c r="B13" s="163">
        <v>120</v>
      </c>
      <c r="C13" s="172" t="s">
        <v>57</v>
      </c>
      <c r="D13" s="173">
        <v>0</v>
      </c>
      <c r="E13" s="174">
        <v>0</v>
      </c>
    </row>
    <row r="14" spans="1:5" ht="16.5" customHeight="1">
      <c r="A14" s="166" t="s">
        <v>280</v>
      </c>
      <c r="B14" s="167">
        <v>121</v>
      </c>
      <c r="C14" s="168"/>
      <c r="D14" s="169">
        <v>0</v>
      </c>
      <c r="E14" s="170">
        <v>0</v>
      </c>
    </row>
    <row r="15" spans="1:5" ht="16.5" customHeight="1">
      <c r="A15" s="171" t="s">
        <v>281</v>
      </c>
      <c r="B15" s="175">
        <v>129</v>
      </c>
      <c r="C15" s="168"/>
      <c r="D15" s="169">
        <v>0</v>
      </c>
      <c r="E15" s="170">
        <v>0</v>
      </c>
    </row>
    <row r="16" spans="1:5" s="27" customFormat="1" ht="16.5" customHeight="1">
      <c r="A16" s="176" t="s">
        <v>282</v>
      </c>
      <c r="B16" s="163">
        <v>130</v>
      </c>
      <c r="C16" s="177"/>
      <c r="D16" s="165">
        <v>247110848485</v>
      </c>
      <c r="E16" s="165">
        <v>183689617681</v>
      </c>
    </row>
    <row r="17" spans="1:5" s="25" customFormat="1" ht="16.5" customHeight="1">
      <c r="A17" s="178" t="s">
        <v>283</v>
      </c>
      <c r="B17" s="179">
        <v>131</v>
      </c>
      <c r="C17" s="180"/>
      <c r="D17" s="181">
        <v>243057015694</v>
      </c>
      <c r="E17" s="182">
        <v>182556125978</v>
      </c>
    </row>
    <row r="18" spans="1:5" s="25" customFormat="1" ht="16.5" customHeight="1">
      <c r="A18" s="178" t="s">
        <v>284</v>
      </c>
      <c r="B18" s="179">
        <v>132</v>
      </c>
      <c r="C18" s="180"/>
      <c r="D18" s="181">
        <v>1799582000</v>
      </c>
      <c r="E18" s="182">
        <v>1200582000</v>
      </c>
    </row>
    <row r="19" spans="1:5" ht="16.5" customHeight="1">
      <c r="A19" s="183" t="s">
        <v>285</v>
      </c>
      <c r="B19" s="175">
        <v>133</v>
      </c>
      <c r="C19" s="168"/>
      <c r="D19" s="184">
        <v>0</v>
      </c>
      <c r="E19" s="170">
        <v>0</v>
      </c>
    </row>
    <row r="20" spans="1:5" s="5" customFormat="1" ht="16.5" customHeight="1">
      <c r="A20" s="178" t="s">
        <v>286</v>
      </c>
      <c r="B20" s="175">
        <v>134</v>
      </c>
      <c r="C20" s="185"/>
      <c r="D20" s="186"/>
      <c r="E20" s="187"/>
    </row>
    <row r="21" spans="1:5" ht="16.5" customHeight="1">
      <c r="A21" s="178" t="s">
        <v>287</v>
      </c>
      <c r="B21" s="175">
        <v>135</v>
      </c>
      <c r="C21" s="168" t="s">
        <v>180</v>
      </c>
      <c r="D21" s="169">
        <v>6723867254</v>
      </c>
      <c r="E21" s="170">
        <v>4402526166</v>
      </c>
    </row>
    <row r="22" spans="1:5" ht="16.5" customHeight="1">
      <c r="A22" s="178" t="s">
        <v>288</v>
      </c>
      <c r="B22" s="175">
        <v>139</v>
      </c>
      <c r="C22" s="168"/>
      <c r="D22" s="169">
        <v>-4469616463</v>
      </c>
      <c r="E22" s="188">
        <v>-4469616463</v>
      </c>
    </row>
    <row r="23" spans="1:5" s="27" customFormat="1" ht="16.5" customHeight="1">
      <c r="A23" s="189" t="s">
        <v>289</v>
      </c>
      <c r="B23" s="163">
        <v>140</v>
      </c>
      <c r="C23" s="177"/>
      <c r="D23" s="165">
        <v>177518368724</v>
      </c>
      <c r="E23" s="165">
        <v>201477243822.78</v>
      </c>
    </row>
    <row r="24" spans="1:5" ht="16.5" customHeight="1">
      <c r="A24" s="183" t="s">
        <v>290</v>
      </c>
      <c r="B24" s="175">
        <v>141</v>
      </c>
      <c r="C24" s="168" t="s">
        <v>61</v>
      </c>
      <c r="D24" s="169">
        <v>177957440639</v>
      </c>
      <c r="E24" s="170">
        <v>201916315737.78</v>
      </c>
    </row>
    <row r="25" spans="1:5" ht="16.5" customHeight="1">
      <c r="A25" s="178" t="s">
        <v>291</v>
      </c>
      <c r="B25" s="175">
        <v>149</v>
      </c>
      <c r="C25" s="168"/>
      <c r="D25" s="190">
        <v>-439071915</v>
      </c>
      <c r="E25" s="188">
        <v>-439071915</v>
      </c>
    </row>
    <row r="26" spans="1:5" ht="16.5" customHeight="1">
      <c r="A26" s="176" t="s">
        <v>292</v>
      </c>
      <c r="B26" s="163">
        <v>150</v>
      </c>
      <c r="C26" s="177"/>
      <c r="D26" s="173">
        <v>1175912471</v>
      </c>
      <c r="E26" s="173">
        <v>9078534908</v>
      </c>
    </row>
    <row r="27" spans="1:5" ht="16.5" customHeight="1">
      <c r="A27" s="178" t="s">
        <v>293</v>
      </c>
      <c r="B27" s="175">
        <v>151</v>
      </c>
      <c r="C27" s="168"/>
      <c r="D27" s="169">
        <v>326250000</v>
      </c>
      <c r="E27" s="170">
        <v>8889868230</v>
      </c>
    </row>
    <row r="28" spans="1:5" ht="16.5" customHeight="1">
      <c r="A28" s="183" t="s">
        <v>294</v>
      </c>
      <c r="B28" s="175">
        <v>152</v>
      </c>
      <c r="C28" s="168"/>
      <c r="D28" s="191"/>
      <c r="E28" s="170"/>
    </row>
    <row r="29" spans="1:5" ht="16.5" customHeight="1">
      <c r="A29" s="178" t="s">
        <v>295</v>
      </c>
      <c r="B29" s="175">
        <v>154</v>
      </c>
      <c r="C29" s="168" t="s">
        <v>59</v>
      </c>
      <c r="D29" s="191">
        <v>500240263</v>
      </c>
      <c r="E29" s="170">
        <v>188666678</v>
      </c>
    </row>
    <row r="30" spans="1:5" ht="16.5" customHeight="1">
      <c r="A30" s="178" t="s">
        <v>296</v>
      </c>
      <c r="B30" s="175">
        <v>158</v>
      </c>
      <c r="C30" s="168"/>
      <c r="D30" s="190">
        <v>349422208</v>
      </c>
      <c r="E30" s="170">
        <v>0</v>
      </c>
    </row>
    <row r="31" spans="1:5" ht="16.5" customHeight="1">
      <c r="A31" s="189" t="s">
        <v>297</v>
      </c>
      <c r="B31" s="163">
        <v>200</v>
      </c>
      <c r="C31" s="192"/>
      <c r="D31" s="193">
        <v>372324682949</v>
      </c>
      <c r="E31" s="193">
        <v>376266234779</v>
      </c>
    </row>
    <row r="32" spans="1:5" ht="16.5" customHeight="1">
      <c r="A32" s="176" t="s">
        <v>298</v>
      </c>
      <c r="B32" s="163">
        <v>210</v>
      </c>
      <c r="C32" s="177"/>
      <c r="D32" s="165">
        <v>0</v>
      </c>
      <c r="E32" s="194">
        <v>0</v>
      </c>
    </row>
    <row r="33" spans="1:5" ht="16.5" customHeight="1">
      <c r="A33" s="178" t="s">
        <v>299</v>
      </c>
      <c r="B33" s="175">
        <v>211</v>
      </c>
      <c r="C33" s="168"/>
      <c r="D33" s="195">
        <v>0</v>
      </c>
      <c r="E33" s="196">
        <v>0</v>
      </c>
    </row>
    <row r="34" spans="1:5" ht="16.5" customHeight="1">
      <c r="A34" s="183" t="s">
        <v>300</v>
      </c>
      <c r="B34" s="175">
        <v>212</v>
      </c>
      <c r="C34" s="168"/>
      <c r="D34" s="195">
        <v>0</v>
      </c>
      <c r="E34" s="196">
        <v>0</v>
      </c>
    </row>
    <row r="35" spans="1:5" ht="16.5" customHeight="1">
      <c r="A35" s="183" t="s">
        <v>301</v>
      </c>
      <c r="B35" s="175">
        <v>213</v>
      </c>
      <c r="C35" s="168" t="s">
        <v>60</v>
      </c>
      <c r="D35" s="195">
        <v>0</v>
      </c>
      <c r="E35" s="196">
        <v>0</v>
      </c>
    </row>
    <row r="36" spans="1:5" ht="16.5" customHeight="1">
      <c r="A36" s="178" t="s">
        <v>302</v>
      </c>
      <c r="B36" s="175">
        <v>218</v>
      </c>
      <c r="C36" s="168" t="s">
        <v>222</v>
      </c>
      <c r="D36" s="169">
        <v>0</v>
      </c>
      <c r="E36" s="170">
        <v>0</v>
      </c>
    </row>
    <row r="37" spans="1:5" ht="16.5" customHeight="1">
      <c r="A37" s="178" t="s">
        <v>303</v>
      </c>
      <c r="B37" s="175">
        <v>219</v>
      </c>
      <c r="C37" s="168"/>
      <c r="D37" s="197">
        <v>0</v>
      </c>
      <c r="E37" s="198">
        <v>0</v>
      </c>
    </row>
    <row r="38" spans="1:5" ht="16.5" customHeight="1">
      <c r="A38" s="189" t="s">
        <v>304</v>
      </c>
      <c r="B38" s="163">
        <v>220</v>
      </c>
      <c r="C38" s="177"/>
      <c r="D38" s="165">
        <v>246150680421</v>
      </c>
      <c r="E38" s="165">
        <v>262839584078</v>
      </c>
    </row>
    <row r="39" spans="1:5" ht="16.5" customHeight="1">
      <c r="A39" s="178" t="s">
        <v>305</v>
      </c>
      <c r="B39" s="199">
        <v>221</v>
      </c>
      <c r="C39" s="168" t="s">
        <v>62</v>
      </c>
      <c r="D39" s="169">
        <v>243074024469</v>
      </c>
      <c r="E39" s="170">
        <v>259657967714</v>
      </c>
    </row>
    <row r="40" spans="1:5" ht="16.5" customHeight="1">
      <c r="A40" s="200" t="s">
        <v>306</v>
      </c>
      <c r="B40" s="201">
        <v>222</v>
      </c>
      <c r="C40" s="185"/>
      <c r="D40" s="186">
        <v>1091501308430</v>
      </c>
      <c r="E40" s="187">
        <v>1164883002856</v>
      </c>
    </row>
    <row r="41" spans="1:5" s="25" customFormat="1" ht="16.5" customHeight="1">
      <c r="A41" s="200" t="s">
        <v>307</v>
      </c>
      <c r="B41" s="202">
        <v>223</v>
      </c>
      <c r="C41" s="203"/>
      <c r="D41" s="204">
        <v>-848427283961</v>
      </c>
      <c r="E41" s="205">
        <v>-905225035142</v>
      </c>
    </row>
    <row r="42" spans="1:5" ht="16.5" customHeight="1">
      <c r="A42" s="178" t="s">
        <v>308</v>
      </c>
      <c r="B42" s="206">
        <v>224</v>
      </c>
      <c r="C42" s="207" t="s">
        <v>48</v>
      </c>
      <c r="D42" s="208">
        <v>0</v>
      </c>
      <c r="E42" s="209">
        <v>0</v>
      </c>
    </row>
    <row r="43" spans="1:5" ht="16.5" customHeight="1">
      <c r="A43" s="200" t="s">
        <v>306</v>
      </c>
      <c r="B43" s="175">
        <v>225</v>
      </c>
      <c r="C43" s="168"/>
      <c r="D43" s="186">
        <v>0</v>
      </c>
      <c r="E43" s="187">
        <v>0</v>
      </c>
    </row>
    <row r="44" spans="1:5" ht="16.5" customHeight="1">
      <c r="A44" s="200" t="s">
        <v>307</v>
      </c>
      <c r="B44" s="175">
        <v>226</v>
      </c>
      <c r="C44" s="168"/>
      <c r="D44" s="204">
        <v>0</v>
      </c>
      <c r="E44" s="205">
        <v>0</v>
      </c>
    </row>
    <row r="45" spans="1:5" ht="21" customHeight="1">
      <c r="A45" s="178" t="s">
        <v>309</v>
      </c>
      <c r="B45" s="199">
        <v>227</v>
      </c>
      <c r="C45" s="168" t="s">
        <v>49</v>
      </c>
      <c r="D45" s="169">
        <v>188217509</v>
      </c>
      <c r="E45" s="170">
        <v>211829921</v>
      </c>
    </row>
    <row r="46" spans="1:5" ht="19.5" customHeight="1">
      <c r="A46" s="200" t="s">
        <v>306</v>
      </c>
      <c r="B46" s="175">
        <v>228</v>
      </c>
      <c r="C46" s="168"/>
      <c r="D46" s="186">
        <v>782601645</v>
      </c>
      <c r="E46" s="187">
        <v>782601645</v>
      </c>
    </row>
    <row r="47" spans="1:5" s="25" customFormat="1" ht="21.75" customHeight="1" thickBot="1">
      <c r="A47" s="200" t="s">
        <v>307</v>
      </c>
      <c r="B47" s="179">
        <v>229</v>
      </c>
      <c r="C47" s="180"/>
      <c r="D47" s="204">
        <v>-594384136</v>
      </c>
      <c r="E47" s="205">
        <v>-570771724</v>
      </c>
    </row>
    <row r="48" spans="1:5" s="25" customFormat="1" ht="20.25" customHeight="1" thickTop="1">
      <c r="A48" s="152" t="s">
        <v>272</v>
      </c>
      <c r="B48" s="153" t="s">
        <v>190</v>
      </c>
      <c r="C48" s="153" t="s">
        <v>127</v>
      </c>
      <c r="D48" s="153" t="s">
        <v>273</v>
      </c>
      <c r="E48" s="154" t="s">
        <v>273</v>
      </c>
    </row>
    <row r="49" spans="1:5" s="25" customFormat="1" ht="12" customHeight="1">
      <c r="A49" s="155">
        <v>1</v>
      </c>
      <c r="B49" s="156">
        <v>2</v>
      </c>
      <c r="C49" s="156">
        <v>3</v>
      </c>
      <c r="D49" s="156">
        <v>4</v>
      </c>
      <c r="E49" s="157">
        <v>4</v>
      </c>
    </row>
    <row r="50" spans="1:5" ht="16.5" customHeight="1">
      <c r="A50" s="210" t="s">
        <v>310</v>
      </c>
      <c r="B50" s="199">
        <v>230</v>
      </c>
      <c r="C50" s="168" t="s">
        <v>50</v>
      </c>
      <c r="D50" s="169">
        <v>2888438443</v>
      </c>
      <c r="E50" s="170">
        <v>2969786443</v>
      </c>
    </row>
    <row r="51" spans="1:5" ht="16.5" customHeight="1">
      <c r="A51" s="211" t="s">
        <v>311</v>
      </c>
      <c r="B51" s="175"/>
      <c r="C51" s="168"/>
      <c r="D51" s="186">
        <v>2888438443</v>
      </c>
      <c r="E51" s="187">
        <v>2888438443</v>
      </c>
    </row>
    <row r="52" spans="1:5" ht="16.5" customHeight="1">
      <c r="A52" s="211" t="s">
        <v>312</v>
      </c>
      <c r="B52" s="175"/>
      <c r="C52" s="168"/>
      <c r="D52" s="204">
        <v>0</v>
      </c>
      <c r="E52" s="205">
        <v>81348000</v>
      </c>
    </row>
    <row r="53" spans="1:5" ht="16.5" customHeight="1">
      <c r="A53" s="189" t="s">
        <v>313</v>
      </c>
      <c r="B53" s="163">
        <v>240</v>
      </c>
      <c r="C53" s="168" t="s">
        <v>51</v>
      </c>
      <c r="D53" s="212">
        <v>0</v>
      </c>
      <c r="E53" s="174">
        <v>0</v>
      </c>
    </row>
    <row r="54" spans="1:5" ht="16.5" customHeight="1">
      <c r="A54" s="200" t="s">
        <v>306</v>
      </c>
      <c r="B54" s="175">
        <v>241</v>
      </c>
      <c r="C54" s="168"/>
      <c r="D54" s="186">
        <v>0</v>
      </c>
      <c r="E54" s="187">
        <v>0</v>
      </c>
    </row>
    <row r="55" spans="1:5" ht="16.5" customHeight="1">
      <c r="A55" s="200" t="s">
        <v>307</v>
      </c>
      <c r="B55" s="175">
        <v>242</v>
      </c>
      <c r="C55" s="168"/>
      <c r="D55" s="204">
        <v>0</v>
      </c>
      <c r="E55" s="205">
        <v>0</v>
      </c>
    </row>
    <row r="56" spans="1:5" ht="16.5" customHeight="1">
      <c r="A56" s="176" t="s">
        <v>314</v>
      </c>
      <c r="B56" s="163">
        <v>250</v>
      </c>
      <c r="C56" s="177"/>
      <c r="D56" s="165">
        <v>0</v>
      </c>
      <c r="E56" s="174">
        <v>0</v>
      </c>
    </row>
    <row r="57" spans="1:5" ht="16.5" customHeight="1">
      <c r="A57" s="178" t="s">
        <v>315</v>
      </c>
      <c r="B57" s="175">
        <v>251</v>
      </c>
      <c r="C57" s="168"/>
      <c r="D57" s="169">
        <v>0</v>
      </c>
      <c r="E57" s="170">
        <v>0</v>
      </c>
    </row>
    <row r="58" spans="1:5" ht="16.5" customHeight="1">
      <c r="A58" s="178" t="s">
        <v>316</v>
      </c>
      <c r="B58" s="175">
        <v>252</v>
      </c>
      <c r="C58" s="168"/>
      <c r="D58" s="169">
        <v>0</v>
      </c>
      <c r="E58" s="170">
        <v>0</v>
      </c>
    </row>
    <row r="59" spans="1:5" ht="16.5" customHeight="1">
      <c r="A59" s="178" t="s">
        <v>317</v>
      </c>
      <c r="B59" s="175">
        <v>258</v>
      </c>
      <c r="C59" s="168" t="s">
        <v>52</v>
      </c>
      <c r="D59" s="169">
        <v>0</v>
      </c>
      <c r="E59" s="170">
        <v>0</v>
      </c>
    </row>
    <row r="60" spans="1:5" ht="16.5" customHeight="1">
      <c r="A60" s="178" t="s">
        <v>318</v>
      </c>
      <c r="B60" s="175">
        <v>259</v>
      </c>
      <c r="C60" s="168"/>
      <c r="D60" s="197">
        <v>0</v>
      </c>
      <c r="E60" s="198">
        <v>0</v>
      </c>
    </row>
    <row r="61" spans="1:5" ht="16.5" customHeight="1">
      <c r="A61" s="176" t="s">
        <v>319</v>
      </c>
      <c r="B61" s="163">
        <v>260</v>
      </c>
      <c r="C61" s="177"/>
      <c r="D61" s="165">
        <v>126174002528</v>
      </c>
      <c r="E61" s="165">
        <v>113426650701</v>
      </c>
    </row>
    <row r="62" spans="1:5" ht="16.5" customHeight="1">
      <c r="A62" s="178" t="s">
        <v>320</v>
      </c>
      <c r="B62" s="175">
        <v>261</v>
      </c>
      <c r="C62" s="168" t="s">
        <v>53</v>
      </c>
      <c r="D62" s="169">
        <v>31299540528</v>
      </c>
      <c r="E62" s="170">
        <v>31991397701</v>
      </c>
    </row>
    <row r="63" spans="1:5" ht="16.5" customHeight="1">
      <c r="A63" s="213" t="s">
        <v>321</v>
      </c>
      <c r="B63" s="175">
        <v>262</v>
      </c>
      <c r="C63" s="168" t="s">
        <v>54</v>
      </c>
      <c r="D63" s="169">
        <v>0</v>
      </c>
      <c r="E63" s="170">
        <v>0</v>
      </c>
    </row>
    <row r="64" spans="1:5" ht="16.5" customHeight="1">
      <c r="A64" s="213" t="s">
        <v>322</v>
      </c>
      <c r="B64" s="214">
        <v>268</v>
      </c>
      <c r="C64" s="215"/>
      <c r="D64" s="216">
        <v>94874462000</v>
      </c>
      <c r="E64" s="217">
        <v>81435253000</v>
      </c>
    </row>
    <row r="65" spans="1:101" ht="23.25" customHeight="1" thickBot="1">
      <c r="A65" s="218" t="s">
        <v>323</v>
      </c>
      <c r="B65" s="219">
        <v>270</v>
      </c>
      <c r="C65" s="220"/>
      <c r="D65" s="221">
        <v>801862103889</v>
      </c>
      <c r="E65" s="221">
        <v>772053194066.78003</v>
      </c>
    </row>
    <row r="66" spans="1:101" ht="24" customHeight="1" thickTop="1">
      <c r="A66" s="222" t="s">
        <v>324</v>
      </c>
      <c r="B66" s="223" t="s">
        <v>190</v>
      </c>
      <c r="C66" s="223" t="s">
        <v>127</v>
      </c>
      <c r="D66" s="153" t="s">
        <v>273</v>
      </c>
      <c r="E66" s="154" t="s">
        <v>325</v>
      </c>
    </row>
    <row r="67" spans="1:101" ht="16.5" customHeight="1">
      <c r="A67" s="155">
        <v>1</v>
      </c>
      <c r="B67" s="156">
        <v>2</v>
      </c>
      <c r="C67" s="156">
        <v>3</v>
      </c>
      <c r="D67" s="156">
        <v>4</v>
      </c>
      <c r="E67" s="156">
        <v>5</v>
      </c>
    </row>
    <row r="68" spans="1:101" ht="16.5" customHeight="1">
      <c r="A68" s="189" t="s">
        <v>326</v>
      </c>
      <c r="B68" s="159">
        <v>300</v>
      </c>
      <c r="C68" s="224"/>
      <c r="D68" s="161">
        <v>545542400006</v>
      </c>
      <c r="E68" s="161">
        <v>521497022649</v>
      </c>
    </row>
    <row r="69" spans="1:101" ht="16.5" customHeight="1">
      <c r="A69" s="189" t="s">
        <v>327</v>
      </c>
      <c r="B69" s="163">
        <v>310</v>
      </c>
      <c r="C69" s="225"/>
      <c r="D69" s="165">
        <v>474395417573</v>
      </c>
      <c r="E69" s="165">
        <v>440297040216</v>
      </c>
    </row>
    <row r="70" spans="1:101" ht="16.5" customHeight="1">
      <c r="A70" s="183" t="s">
        <v>328</v>
      </c>
      <c r="B70" s="226">
        <v>311</v>
      </c>
      <c r="C70" s="168" t="s">
        <v>55</v>
      </c>
      <c r="D70" s="227">
        <v>146353710005</v>
      </c>
      <c r="E70" s="170">
        <v>148274227459</v>
      </c>
    </row>
    <row r="71" spans="1:101" s="25" customFormat="1" ht="16.5" customHeight="1">
      <c r="A71" s="178" t="s">
        <v>329</v>
      </c>
      <c r="B71" s="228">
        <v>312</v>
      </c>
      <c r="C71" s="229"/>
      <c r="D71" s="169">
        <v>172885534986</v>
      </c>
      <c r="E71" s="182">
        <v>116850694045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</row>
    <row r="72" spans="1:101" s="25" customFormat="1" ht="16.5" customHeight="1">
      <c r="A72" s="183" t="s">
        <v>330</v>
      </c>
      <c r="B72" s="228">
        <v>313</v>
      </c>
      <c r="C72" s="229"/>
      <c r="D72" s="169">
        <v>302787400</v>
      </c>
      <c r="E72" s="182">
        <v>300000000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</row>
    <row r="73" spans="1:101" ht="16.5" customHeight="1">
      <c r="A73" s="178" t="s">
        <v>331</v>
      </c>
      <c r="B73" s="226">
        <v>314</v>
      </c>
      <c r="C73" s="168" t="s">
        <v>56</v>
      </c>
      <c r="D73" s="169">
        <v>32995071537</v>
      </c>
      <c r="E73" s="170">
        <v>37864092410</v>
      </c>
    </row>
    <row r="74" spans="1:101" ht="16.5" customHeight="1">
      <c r="A74" s="183" t="s">
        <v>332</v>
      </c>
      <c r="B74" s="226">
        <v>315</v>
      </c>
      <c r="C74" s="230"/>
      <c r="D74" s="169">
        <v>38519966073</v>
      </c>
      <c r="E74" s="170">
        <v>77238319929</v>
      </c>
    </row>
    <row r="75" spans="1:101" ht="16.5" customHeight="1">
      <c r="A75" s="178" t="s">
        <v>333</v>
      </c>
      <c r="B75" s="226">
        <v>316</v>
      </c>
      <c r="C75" s="168" t="s">
        <v>91</v>
      </c>
      <c r="D75" s="169">
        <v>21176708979</v>
      </c>
      <c r="E75" s="170">
        <v>3322891814</v>
      </c>
    </row>
    <row r="76" spans="1:101" s="25" customFormat="1" ht="16.5" customHeight="1">
      <c r="A76" s="183" t="s">
        <v>334</v>
      </c>
      <c r="B76" s="228">
        <v>317</v>
      </c>
      <c r="C76" s="229"/>
      <c r="D76" s="231">
        <v>36075022155</v>
      </c>
      <c r="E76" s="170">
        <v>26554691663</v>
      </c>
    </row>
    <row r="77" spans="1:101" s="25" customFormat="1" ht="16.5" customHeight="1">
      <c r="A77" s="178" t="s">
        <v>335</v>
      </c>
      <c r="B77" s="228">
        <v>318</v>
      </c>
      <c r="C77" s="229"/>
      <c r="D77" s="169">
        <v>0</v>
      </c>
      <c r="E77" s="182">
        <v>0</v>
      </c>
    </row>
    <row r="78" spans="1:101" ht="16.5" customHeight="1">
      <c r="A78" s="178" t="s">
        <v>336</v>
      </c>
      <c r="B78" s="226">
        <v>319</v>
      </c>
      <c r="C78" s="168" t="s">
        <v>92</v>
      </c>
      <c r="D78" s="169">
        <v>13045913840</v>
      </c>
      <c r="E78" s="170">
        <v>14650754298</v>
      </c>
    </row>
    <row r="79" spans="1:101" ht="16.5" customHeight="1">
      <c r="A79" s="178" t="s">
        <v>337</v>
      </c>
      <c r="B79" s="226">
        <v>320</v>
      </c>
      <c r="C79" s="230"/>
      <c r="D79" s="169">
        <v>0</v>
      </c>
      <c r="E79" s="232">
        <v>0</v>
      </c>
    </row>
    <row r="80" spans="1:101" ht="16.5" customHeight="1">
      <c r="A80" s="178" t="s">
        <v>338</v>
      </c>
      <c r="B80" s="226"/>
      <c r="C80" s="230"/>
      <c r="D80" s="169">
        <v>13040702598</v>
      </c>
      <c r="E80" s="170">
        <v>15241368598</v>
      </c>
    </row>
    <row r="81" spans="1:5" s="5" customFormat="1" ht="16.5" customHeight="1">
      <c r="A81" s="211" t="s">
        <v>339</v>
      </c>
      <c r="B81" s="233"/>
      <c r="C81" s="234"/>
      <c r="D81" s="186">
        <v>3001704263</v>
      </c>
      <c r="E81" s="235">
        <v>4483624263</v>
      </c>
    </row>
    <row r="82" spans="1:5" s="5" customFormat="1" ht="16.5" customHeight="1">
      <c r="A82" s="236" t="s">
        <v>340</v>
      </c>
      <c r="B82" s="233"/>
      <c r="C82" s="234"/>
      <c r="D82" s="186">
        <v>6699016877</v>
      </c>
      <c r="E82" s="235">
        <v>7417762877</v>
      </c>
    </row>
    <row r="83" spans="1:5" s="5" customFormat="1" ht="16.5" customHeight="1">
      <c r="A83" s="236" t="s">
        <v>341</v>
      </c>
      <c r="B83" s="233"/>
      <c r="C83" s="234"/>
      <c r="D83" s="186">
        <v>2927981458</v>
      </c>
      <c r="E83" s="235">
        <v>2927981458</v>
      </c>
    </row>
    <row r="84" spans="1:5" s="5" customFormat="1" ht="16.5" customHeight="1">
      <c r="A84" s="236" t="s">
        <v>342</v>
      </c>
      <c r="B84" s="233"/>
      <c r="C84" s="234"/>
      <c r="D84" s="186">
        <v>412000000</v>
      </c>
      <c r="E84" s="235">
        <v>412000000</v>
      </c>
    </row>
    <row r="85" spans="1:5" ht="16.5" customHeight="1">
      <c r="A85" s="189" t="s">
        <v>343</v>
      </c>
      <c r="B85" s="163">
        <v>330</v>
      </c>
      <c r="C85" s="225"/>
      <c r="D85" s="165">
        <v>71146982433</v>
      </c>
      <c r="E85" s="165">
        <v>81199982433</v>
      </c>
    </row>
    <row r="86" spans="1:5" ht="16.5" customHeight="1">
      <c r="A86" s="178" t="s">
        <v>344</v>
      </c>
      <c r="B86" s="226">
        <v>331</v>
      </c>
      <c r="C86" s="230"/>
      <c r="D86" s="169">
        <v>0</v>
      </c>
      <c r="E86" s="170">
        <v>0</v>
      </c>
    </row>
    <row r="87" spans="1:5" s="25" customFormat="1" ht="16.5" customHeight="1">
      <c r="A87" s="183" t="s">
        <v>345</v>
      </c>
      <c r="B87" s="228">
        <v>332</v>
      </c>
      <c r="C87" s="229" t="s">
        <v>93</v>
      </c>
      <c r="D87" s="181">
        <v>0</v>
      </c>
      <c r="E87" s="182">
        <v>0</v>
      </c>
    </row>
    <row r="88" spans="1:5" ht="16.5" customHeight="1">
      <c r="A88" s="178" t="s">
        <v>346</v>
      </c>
      <c r="B88" s="237">
        <v>333</v>
      </c>
      <c r="C88" s="238"/>
      <c r="D88" s="169">
        <v>0</v>
      </c>
      <c r="E88" s="170">
        <v>0</v>
      </c>
    </row>
    <row r="89" spans="1:5" ht="16.5" customHeight="1">
      <c r="A89" s="183" t="s">
        <v>347</v>
      </c>
      <c r="B89" s="239">
        <v>334</v>
      </c>
      <c r="C89" s="240" t="s">
        <v>94</v>
      </c>
      <c r="D89" s="241">
        <v>70641135433</v>
      </c>
      <c r="E89" s="242">
        <v>80694135433</v>
      </c>
    </row>
    <row r="90" spans="1:5" ht="16.5" customHeight="1">
      <c r="A90" s="178" t="s">
        <v>348</v>
      </c>
      <c r="B90" s="237">
        <v>335</v>
      </c>
      <c r="C90" s="238" t="s">
        <v>54</v>
      </c>
      <c r="D90" s="169">
        <v>0</v>
      </c>
      <c r="E90" s="170">
        <v>0</v>
      </c>
    </row>
    <row r="91" spans="1:5" ht="16.5" customHeight="1">
      <c r="A91" s="178" t="s">
        <v>349</v>
      </c>
      <c r="B91" s="237">
        <v>336</v>
      </c>
      <c r="C91" s="238"/>
      <c r="D91" s="243">
        <v>0</v>
      </c>
      <c r="E91" s="243">
        <v>0</v>
      </c>
    </row>
    <row r="92" spans="1:5" ht="16.5" customHeight="1">
      <c r="A92" s="178" t="s">
        <v>350</v>
      </c>
      <c r="B92" s="237">
        <v>337</v>
      </c>
      <c r="C92" s="238"/>
      <c r="D92" s="243">
        <v>0</v>
      </c>
      <c r="E92" s="244">
        <v>0</v>
      </c>
    </row>
    <row r="93" spans="1:5" ht="16.5" customHeight="1">
      <c r="A93" s="183" t="s">
        <v>351</v>
      </c>
      <c r="B93" s="237">
        <v>338</v>
      </c>
      <c r="C93" s="238"/>
      <c r="D93" s="243">
        <v>0</v>
      </c>
      <c r="E93" s="244">
        <v>0</v>
      </c>
    </row>
    <row r="94" spans="1:5" ht="16.5" customHeight="1" thickBot="1">
      <c r="A94" s="245" t="s">
        <v>352</v>
      </c>
      <c r="B94" s="246">
        <v>339</v>
      </c>
      <c r="C94" s="247"/>
      <c r="D94" s="248">
        <v>505847000</v>
      </c>
      <c r="E94" s="249">
        <v>505847000</v>
      </c>
    </row>
    <row r="95" spans="1:5" ht="30" customHeight="1" thickTop="1">
      <c r="A95" s="152" t="s">
        <v>324</v>
      </c>
      <c r="B95" s="153" t="s">
        <v>190</v>
      </c>
      <c r="C95" s="153" t="s">
        <v>127</v>
      </c>
      <c r="D95" s="153" t="s">
        <v>273</v>
      </c>
      <c r="E95" s="154" t="s">
        <v>273</v>
      </c>
    </row>
    <row r="96" spans="1:5" ht="16.5" customHeight="1">
      <c r="A96" s="155">
        <v>1</v>
      </c>
      <c r="B96" s="156">
        <v>2</v>
      </c>
      <c r="C96" s="156">
        <v>3</v>
      </c>
      <c r="D96" s="156">
        <v>4</v>
      </c>
      <c r="E96" s="157">
        <v>4</v>
      </c>
    </row>
    <row r="97" spans="1:5" ht="25.5" customHeight="1">
      <c r="A97" s="189" t="s">
        <v>353</v>
      </c>
      <c r="B97" s="163">
        <v>400</v>
      </c>
      <c r="C97" s="225"/>
      <c r="D97" s="193">
        <v>256319703883</v>
      </c>
      <c r="E97" s="193">
        <v>250556171417.66998</v>
      </c>
    </row>
    <row r="98" spans="1:5" ht="23.25" customHeight="1">
      <c r="A98" s="189" t="s">
        <v>354</v>
      </c>
      <c r="B98" s="163">
        <v>410</v>
      </c>
      <c r="C98" s="225" t="s">
        <v>239</v>
      </c>
      <c r="D98" s="165">
        <v>234390657065</v>
      </c>
      <c r="E98" s="165">
        <v>228627124599.66998</v>
      </c>
    </row>
    <row r="99" spans="1:5" ht="16.5" customHeight="1">
      <c r="A99" s="183" t="s">
        <v>355</v>
      </c>
      <c r="B99" s="226">
        <v>411</v>
      </c>
      <c r="C99" s="230"/>
      <c r="D99" s="181">
        <v>136497380000</v>
      </c>
      <c r="E99" s="170">
        <v>136497380000</v>
      </c>
    </row>
    <row r="100" spans="1:5" ht="16.5" customHeight="1">
      <c r="A100" s="183" t="s">
        <v>356</v>
      </c>
      <c r="B100" s="226">
        <v>412</v>
      </c>
      <c r="C100" s="230"/>
      <c r="D100" s="250">
        <v>-46818182</v>
      </c>
      <c r="E100" s="251">
        <v>-46818182</v>
      </c>
    </row>
    <row r="101" spans="1:5" ht="16.5" customHeight="1">
      <c r="A101" s="213" t="s">
        <v>357</v>
      </c>
      <c r="B101" s="226">
        <v>413</v>
      </c>
      <c r="C101" s="230"/>
      <c r="D101" s="169">
        <v>78693126086</v>
      </c>
      <c r="E101" s="170">
        <v>78693126086</v>
      </c>
    </row>
    <row r="102" spans="1:5" ht="16.5" customHeight="1">
      <c r="A102" s="183" t="s">
        <v>358</v>
      </c>
      <c r="B102" s="226">
        <v>414</v>
      </c>
      <c r="C102" s="230"/>
      <c r="D102" s="169">
        <v>0</v>
      </c>
      <c r="E102" s="170">
        <v>0</v>
      </c>
    </row>
    <row r="103" spans="1:5" ht="16.5" customHeight="1">
      <c r="A103" s="178" t="s">
        <v>359</v>
      </c>
      <c r="B103" s="226">
        <v>415</v>
      </c>
      <c r="C103" s="230"/>
      <c r="D103" s="169">
        <v>0</v>
      </c>
      <c r="E103" s="170">
        <v>0</v>
      </c>
    </row>
    <row r="104" spans="1:5" ht="16.5" customHeight="1">
      <c r="A104" s="178" t="s">
        <v>360</v>
      </c>
      <c r="B104" s="226">
        <v>416</v>
      </c>
      <c r="C104" s="230"/>
      <c r="D104" s="169">
        <v>0</v>
      </c>
      <c r="E104" s="252">
        <v>0</v>
      </c>
    </row>
    <row r="105" spans="1:5" ht="16.5" customHeight="1">
      <c r="A105" s="178" t="s">
        <v>361</v>
      </c>
      <c r="B105" s="226">
        <v>417</v>
      </c>
      <c r="C105" s="230"/>
      <c r="D105" s="169">
        <v>7262313117</v>
      </c>
      <c r="E105" s="252">
        <v>7262313117</v>
      </c>
    </row>
    <row r="106" spans="1:5" ht="16.5" customHeight="1">
      <c r="A106" s="178" t="s">
        <v>362</v>
      </c>
      <c r="B106" s="226">
        <v>418</v>
      </c>
      <c r="C106" s="230"/>
      <c r="D106" s="169">
        <v>6221123579</v>
      </c>
      <c r="E106" s="170">
        <v>6221123579</v>
      </c>
    </row>
    <row r="107" spans="1:5" ht="16.5" customHeight="1">
      <c r="A107" s="178" t="s">
        <v>363</v>
      </c>
      <c r="B107" s="226">
        <v>419</v>
      </c>
      <c r="C107" s="230"/>
      <c r="D107" s="169">
        <v>0</v>
      </c>
      <c r="E107" s="253">
        <v>0</v>
      </c>
    </row>
    <row r="108" spans="1:5" ht="16.5" customHeight="1">
      <c r="A108" s="178" t="s">
        <v>364</v>
      </c>
      <c r="B108" s="226">
        <v>420</v>
      </c>
      <c r="C108" s="230"/>
      <c r="D108" s="173">
        <v>5763532465</v>
      </c>
      <c r="E108" s="252">
        <v>-0.3300018310546875</v>
      </c>
    </row>
    <row r="109" spans="1:5" ht="16.5" customHeight="1">
      <c r="A109" s="183" t="s">
        <v>365</v>
      </c>
      <c r="B109" s="226">
        <v>421</v>
      </c>
      <c r="C109" s="230"/>
      <c r="D109" s="169">
        <v>0</v>
      </c>
      <c r="E109" s="254">
        <v>0</v>
      </c>
    </row>
    <row r="110" spans="1:5" ht="16.5" customHeight="1">
      <c r="A110" s="255" t="s">
        <v>366</v>
      </c>
      <c r="B110" s="226">
        <v>422</v>
      </c>
      <c r="C110" s="230"/>
      <c r="D110" s="169">
        <v>0</v>
      </c>
      <c r="E110" s="254">
        <v>0</v>
      </c>
    </row>
    <row r="111" spans="1:5" ht="22.5" customHeight="1">
      <c r="A111" s="256" t="s">
        <v>367</v>
      </c>
      <c r="B111" s="163">
        <v>430</v>
      </c>
      <c r="C111" s="225"/>
      <c r="D111" s="257">
        <v>21929046818</v>
      </c>
      <c r="E111" s="258">
        <v>21929046818</v>
      </c>
    </row>
    <row r="112" spans="1:5" ht="21.75" customHeight="1">
      <c r="A112" s="255" t="s">
        <v>368</v>
      </c>
      <c r="B112" s="226">
        <v>432</v>
      </c>
      <c r="C112" s="230" t="s">
        <v>240</v>
      </c>
      <c r="D112" s="259">
        <v>0</v>
      </c>
      <c r="E112" s="260">
        <v>0</v>
      </c>
    </row>
    <row r="113" spans="1:5" ht="22.5" customHeight="1">
      <c r="A113" s="255" t="s">
        <v>369</v>
      </c>
      <c r="B113" s="261">
        <v>433</v>
      </c>
      <c r="C113" s="262"/>
      <c r="D113" s="263">
        <v>21929046818</v>
      </c>
      <c r="E113" s="264">
        <v>21929046818</v>
      </c>
    </row>
    <row r="114" spans="1:5" ht="23.25" customHeight="1" thickBot="1">
      <c r="A114" s="265" t="s">
        <v>370</v>
      </c>
      <c r="B114" s="266"/>
      <c r="C114" s="267"/>
      <c r="D114" s="221">
        <v>801862103889</v>
      </c>
      <c r="E114" s="221">
        <v>772053194066.66992</v>
      </c>
    </row>
    <row r="115" spans="1:5" ht="37.5" customHeight="1" thickTop="1" thickBot="1">
      <c r="A115" s="719" t="s">
        <v>371</v>
      </c>
      <c r="B115" s="719"/>
      <c r="C115" s="268"/>
      <c r="D115" s="269">
        <v>0</v>
      </c>
      <c r="E115" s="269">
        <v>0.110107421875</v>
      </c>
    </row>
    <row r="116" spans="1:5" ht="30" customHeight="1" thickTop="1">
      <c r="A116" s="717" t="s">
        <v>372</v>
      </c>
      <c r="B116" s="718"/>
      <c r="C116" s="223" t="s">
        <v>127</v>
      </c>
      <c r="D116" s="153" t="s">
        <v>273</v>
      </c>
      <c r="E116" s="154" t="s">
        <v>274</v>
      </c>
    </row>
    <row r="117" spans="1:5" ht="22.5" customHeight="1">
      <c r="A117" s="270" t="s">
        <v>373</v>
      </c>
      <c r="B117" s="271"/>
      <c r="C117" s="272">
        <v>24</v>
      </c>
      <c r="D117" s="273"/>
      <c r="E117" s="274"/>
    </row>
    <row r="118" spans="1:5" ht="21" customHeight="1">
      <c r="A118" s="275" t="s">
        <v>374</v>
      </c>
      <c r="B118" s="276"/>
      <c r="C118" s="277"/>
      <c r="D118" s="169"/>
      <c r="E118" s="170"/>
    </row>
    <row r="119" spans="1:5" ht="17.25" hidden="1" customHeight="1">
      <c r="A119" s="278" t="s">
        <v>375</v>
      </c>
      <c r="B119" s="276"/>
      <c r="C119" s="277"/>
      <c r="D119" s="169"/>
      <c r="E119" s="170"/>
    </row>
    <row r="120" spans="1:5" ht="16.5" hidden="1" customHeight="1">
      <c r="A120" s="278" t="s">
        <v>376</v>
      </c>
      <c r="B120" s="276"/>
      <c r="C120" s="277"/>
      <c r="D120" s="186"/>
      <c r="E120" s="187"/>
    </row>
    <row r="121" spans="1:5" ht="16.5" hidden="1" customHeight="1">
      <c r="A121" s="278" t="s">
        <v>377</v>
      </c>
      <c r="B121" s="276"/>
      <c r="C121" s="277"/>
      <c r="D121" s="169"/>
      <c r="E121" s="170"/>
    </row>
    <row r="122" spans="1:5" ht="16.5" hidden="1" customHeight="1">
      <c r="A122" s="275" t="s">
        <v>378</v>
      </c>
      <c r="B122" s="276"/>
      <c r="C122" s="277"/>
      <c r="D122" s="169"/>
      <c r="E122" s="170"/>
    </row>
    <row r="123" spans="1:5" ht="16.5" hidden="1" customHeight="1">
      <c r="A123" s="275" t="s">
        <v>379</v>
      </c>
      <c r="B123" s="276"/>
      <c r="C123" s="277"/>
      <c r="D123" s="169"/>
      <c r="E123" s="170"/>
    </row>
    <row r="124" spans="1:5" ht="22.5" customHeight="1">
      <c r="A124" s="279" t="s">
        <v>380</v>
      </c>
      <c r="B124" s="276"/>
      <c r="C124" s="277"/>
      <c r="D124" s="191"/>
      <c r="E124" s="170"/>
    </row>
    <row r="125" spans="1:5" ht="20.25" customHeight="1">
      <c r="A125" s="275" t="s">
        <v>381</v>
      </c>
      <c r="B125" s="276"/>
      <c r="C125" s="277"/>
      <c r="D125" s="169"/>
      <c r="E125" s="170"/>
    </row>
    <row r="126" spans="1:5" ht="4.5" customHeight="1" thickBot="1">
      <c r="A126" s="280"/>
      <c r="B126" s="281"/>
      <c r="C126" s="282"/>
      <c r="D126" s="283"/>
      <c r="E126" s="284"/>
    </row>
    <row r="127" spans="1:5" ht="7.5" customHeight="1" thickTop="1">
      <c r="A127" s="150"/>
      <c r="B127" s="151"/>
      <c r="C127" s="151"/>
      <c r="D127" s="151"/>
      <c r="E127" s="285"/>
    </row>
    <row r="128" spans="1:5" ht="39.75" customHeight="1">
      <c r="A128" s="286" t="s">
        <v>382</v>
      </c>
      <c r="B128" s="287" t="s">
        <v>383</v>
      </c>
      <c r="C128" s="151"/>
      <c r="D128" s="287"/>
      <c r="E128" s="288" t="s">
        <v>384</v>
      </c>
    </row>
    <row r="130" spans="1:5">
      <c r="D130" s="1"/>
      <c r="E130" s="1"/>
    </row>
    <row r="131" spans="1:5" ht="50.25" customHeight="1">
      <c r="A131" s="720"/>
      <c r="B131" s="720"/>
      <c r="C131" s="720"/>
      <c r="D131" s="720"/>
    </row>
    <row r="132" spans="1:5" ht="192.75" hidden="1" customHeight="1">
      <c r="A132" s="85" t="s">
        <v>150</v>
      </c>
      <c r="B132" s="30"/>
    </row>
    <row r="133" spans="1:5" ht="54.75" hidden="1" customHeight="1">
      <c r="A133" s="85" t="s">
        <v>151</v>
      </c>
      <c r="B133" s="30"/>
    </row>
    <row r="134" spans="1:5" ht="22.5" hidden="1">
      <c r="A134" s="84"/>
      <c r="B134" s="30"/>
    </row>
    <row r="135" spans="1:5" ht="22.5" hidden="1">
      <c r="A135" s="84"/>
      <c r="B135" s="30"/>
    </row>
    <row r="136" spans="1:5" ht="19.5" hidden="1">
      <c r="A136" s="721" t="s">
        <v>241</v>
      </c>
      <c r="B136" s="721"/>
      <c r="C136" s="721"/>
      <c r="D136" s="721"/>
      <c r="E136" s="721"/>
    </row>
    <row r="137" spans="1:5" ht="20.25" hidden="1">
      <c r="A137" s="714" t="s">
        <v>84</v>
      </c>
      <c r="B137" s="714"/>
      <c r="C137" s="714"/>
      <c r="D137" s="714"/>
      <c r="E137" s="714"/>
    </row>
    <row r="138" spans="1:5" ht="20.25" hidden="1">
      <c r="A138" s="714"/>
      <c r="B138" s="714"/>
      <c r="C138" s="714"/>
      <c r="D138" s="714"/>
      <c r="E138" s="714"/>
    </row>
    <row r="139" spans="1:5" hidden="1"/>
    <row r="140" spans="1:5" ht="20.25" hidden="1">
      <c r="A140" s="700" t="s">
        <v>187</v>
      </c>
      <c r="B140" s="700"/>
      <c r="C140" s="700"/>
      <c r="D140" s="700"/>
      <c r="E140" s="700"/>
    </row>
    <row r="141" spans="1:5" ht="29.25" hidden="1" thickTop="1">
      <c r="A141" s="701" t="s">
        <v>188</v>
      </c>
      <c r="B141" s="702"/>
      <c r="C141" s="703"/>
      <c r="D141" s="28" t="s">
        <v>218</v>
      </c>
      <c r="E141" s="39" t="s">
        <v>138</v>
      </c>
    </row>
    <row r="142" spans="1:5" ht="15.75" hidden="1">
      <c r="A142" s="68" t="s">
        <v>230</v>
      </c>
      <c r="B142" s="56"/>
      <c r="C142" s="57"/>
      <c r="D142" s="58"/>
      <c r="E142" s="64"/>
    </row>
    <row r="143" spans="1:5" hidden="1">
      <c r="A143" s="37" t="s">
        <v>125</v>
      </c>
      <c r="B143" s="56"/>
      <c r="C143" s="57"/>
      <c r="D143" s="59">
        <f>D9/D69</f>
        <v>0.90544175813819439</v>
      </c>
      <c r="E143" s="86">
        <f>E9/E69</f>
        <v>0.89890897084753441</v>
      </c>
    </row>
    <row r="144" spans="1:5" hidden="1">
      <c r="A144" s="134" t="s">
        <v>20</v>
      </c>
      <c r="B144" s="60"/>
      <c r="C144" s="61"/>
      <c r="D144" s="62"/>
      <c r="E144" s="63"/>
    </row>
    <row r="145" spans="1:5" hidden="1">
      <c r="A145" s="48" t="s">
        <v>21</v>
      </c>
      <c r="B145" s="50"/>
      <c r="C145" s="49"/>
      <c r="D145" s="124">
        <f>(D10+D13)/D69</f>
        <v>7.8674690390019945E-3</v>
      </c>
      <c r="E145" s="123">
        <f>(E10+E13)/E69</f>
        <v>3.5011883687515667E-3</v>
      </c>
    </row>
    <row r="146" spans="1:5" s="5" customFormat="1" ht="15.75" hidden="1">
      <c r="A146" s="134" t="s">
        <v>82</v>
      </c>
      <c r="B146" s="52"/>
      <c r="C146" s="53"/>
      <c r="D146" s="87"/>
      <c r="E146" s="55"/>
    </row>
    <row r="147" spans="1:5" hidden="1">
      <c r="A147" s="48" t="s">
        <v>44</v>
      </c>
      <c r="B147" s="50"/>
      <c r="C147" s="49"/>
      <c r="D147" s="135">
        <f>344521607010/D89</f>
        <v>4.8770678004852224</v>
      </c>
      <c r="E147" s="136">
        <f>289991215150/E89</f>
        <v>3.5937086827180704</v>
      </c>
    </row>
    <row r="148" spans="1:5" s="5" customFormat="1" ht="15.75" hidden="1">
      <c r="A148" s="134" t="s">
        <v>229</v>
      </c>
      <c r="B148" s="52"/>
      <c r="C148" s="53"/>
      <c r="D148" s="87"/>
      <c r="E148" s="137"/>
    </row>
    <row r="149" spans="1:5" s="27" customFormat="1" hidden="1">
      <c r="A149" s="75" t="s">
        <v>202</v>
      </c>
      <c r="B149" s="76"/>
      <c r="C149" s="77"/>
      <c r="D149" s="135">
        <f>(D114-D68)/D99</f>
        <v>1.8778360718938341</v>
      </c>
      <c r="E149" s="138">
        <f>(E114-E68)/E99</f>
        <v>1.8356115803663771</v>
      </c>
    </row>
    <row r="150" spans="1:5" s="5" customFormat="1" ht="15.75" hidden="1">
      <c r="A150" s="134" t="s">
        <v>201</v>
      </c>
      <c r="B150" s="52"/>
      <c r="C150" s="53"/>
      <c r="D150" s="87"/>
      <c r="E150" s="137"/>
    </row>
    <row r="151" spans="1:5" s="5" customFormat="1" ht="15.75" hidden="1">
      <c r="A151" s="71" t="s">
        <v>79</v>
      </c>
      <c r="B151" s="52"/>
      <c r="C151" s="53"/>
      <c r="D151" s="87"/>
      <c r="E151" s="137"/>
    </row>
    <row r="152" spans="1:5" ht="15.75" hidden="1">
      <c r="A152" s="72" t="s">
        <v>81</v>
      </c>
      <c r="B152" s="50"/>
      <c r="C152" s="49"/>
      <c r="D152" s="139">
        <f>KQHDSX!G28</f>
        <v>6944015018</v>
      </c>
      <c r="E152" s="70">
        <v>73214433614</v>
      </c>
    </row>
    <row r="153" spans="1:5" ht="15.75" hidden="1">
      <c r="A153" s="72" t="s">
        <v>228</v>
      </c>
      <c r="B153" s="50"/>
      <c r="C153" s="49"/>
      <c r="D153" s="139">
        <f>KQHDSX!G31</f>
        <v>5763532465</v>
      </c>
      <c r="E153" s="70">
        <v>64041962101</v>
      </c>
    </row>
    <row r="154" spans="1:5" ht="15.75" hidden="1">
      <c r="A154" s="72" t="s">
        <v>80</v>
      </c>
      <c r="B154" s="50"/>
      <c r="C154" s="49"/>
      <c r="D154" s="139">
        <f>KQHDSX!G14+KQHDSX!G19+KQHDSX!G25</f>
        <v>533731029926</v>
      </c>
      <c r="E154" s="70">
        <v>2081173779525</v>
      </c>
    </row>
    <row r="155" spans="1:5" hidden="1">
      <c r="A155" s="48" t="s">
        <v>2</v>
      </c>
      <c r="B155" s="50"/>
      <c r="C155" s="49"/>
      <c r="D155" s="135">
        <f>D152/D154*100</f>
        <v>1.3010326603950242</v>
      </c>
      <c r="E155" s="140">
        <f>E152/E154*100</f>
        <v>3.5179394596596447</v>
      </c>
    </row>
    <row r="156" spans="1:5" hidden="1">
      <c r="A156" s="48" t="s">
        <v>3</v>
      </c>
      <c r="B156" s="50"/>
      <c r="C156" s="49"/>
      <c r="D156" s="135">
        <f>D152/D114*100</f>
        <v>0.86598618195345523</v>
      </c>
      <c r="E156" s="140">
        <f>E152/E114*100</f>
        <v>9.4830814996508686</v>
      </c>
    </row>
    <row r="157" spans="1:5" hidden="1">
      <c r="A157" s="48" t="s">
        <v>85</v>
      </c>
      <c r="B157" s="50"/>
      <c r="C157" s="49"/>
      <c r="D157" s="135">
        <f>D152/D98*100</f>
        <v>2.9625818302451883</v>
      </c>
      <c r="E157" s="140">
        <f>E152/E98*100</f>
        <v>32.023511533113023</v>
      </c>
    </row>
    <row r="158" spans="1:5" hidden="1">
      <c r="A158" s="48" t="s">
        <v>209</v>
      </c>
      <c r="B158" s="50"/>
      <c r="C158" s="49"/>
      <c r="D158" s="135">
        <f>D154/(D39+D45)*100</f>
        <v>219.40561987185387</v>
      </c>
      <c r="E158" s="138">
        <f>E154/(E39+E45)*100</f>
        <v>800.85250324014635</v>
      </c>
    </row>
    <row r="159" spans="1:5" hidden="1">
      <c r="A159" s="48" t="s">
        <v>243</v>
      </c>
      <c r="B159" s="50"/>
      <c r="C159" s="49"/>
      <c r="D159" s="142" t="e">
        <f>D154/D165</f>
        <v>#REF!</v>
      </c>
      <c r="E159" s="69">
        <v>16.8</v>
      </c>
    </row>
    <row r="160" spans="1:5" s="5" customFormat="1" ht="15.75" hidden="1">
      <c r="A160" s="51" t="s">
        <v>105</v>
      </c>
      <c r="B160" s="52"/>
      <c r="C160" s="53"/>
      <c r="D160" s="73" t="e">
        <f>(SUM(#REF!))/9+(SUM(#REF!))/12</f>
        <v>#REF!</v>
      </c>
      <c r="E160" s="132">
        <f>E10</f>
        <v>1541562876</v>
      </c>
    </row>
    <row r="161" spans="1:5" s="5" customFormat="1" ht="15.75" hidden="1">
      <c r="A161" s="51" t="s">
        <v>106</v>
      </c>
      <c r="B161" s="52"/>
      <c r="C161" s="53"/>
      <c r="D161" s="73" t="e">
        <f>#REF!</f>
        <v>#REF!</v>
      </c>
      <c r="E161" s="132">
        <f>E24</f>
        <v>201916315737.78</v>
      </c>
    </row>
    <row r="162" spans="1:5" s="5" customFormat="1" ht="15.75" hidden="1">
      <c r="A162" s="51" t="s">
        <v>68</v>
      </c>
      <c r="B162" s="52"/>
      <c r="C162" s="53"/>
      <c r="D162" s="73" t="e">
        <f>SUM(#REF!)/12</f>
        <v>#REF!</v>
      </c>
      <c r="E162" s="132">
        <f>E17+E18</f>
        <v>183756707978</v>
      </c>
    </row>
    <row r="163" spans="1:5" s="5" customFormat="1" ht="15.75" hidden="1">
      <c r="A163" s="51" t="s">
        <v>69</v>
      </c>
      <c r="B163" s="52"/>
      <c r="C163" s="53"/>
      <c r="D163" s="73" t="e">
        <f>SUM(#REF!)/12</f>
        <v>#REF!</v>
      </c>
      <c r="E163" s="132">
        <f>E71+E71</f>
        <v>233701388090</v>
      </c>
    </row>
    <row r="164" spans="1:5" s="5" customFormat="1" ht="15.75" hidden="1">
      <c r="A164" s="51" t="s">
        <v>109</v>
      </c>
      <c r="B164" s="52"/>
      <c r="C164" s="53"/>
      <c r="D164" s="73"/>
      <c r="E164" s="132"/>
    </row>
    <row r="165" spans="1:5" s="5" customFormat="1" ht="15.75" hidden="1">
      <c r="A165" s="78" t="s">
        <v>83</v>
      </c>
      <c r="B165" s="52"/>
      <c r="C165" s="53"/>
      <c r="D165" s="74" t="e">
        <f>D160+D161+D162-D163+D164</f>
        <v>#REF!</v>
      </c>
      <c r="E165" s="74">
        <f>E160+E161+E162-E163+E164</f>
        <v>153513198501.78003</v>
      </c>
    </row>
    <row r="166" spans="1:5" ht="15.75" hidden="1" thickBot="1">
      <c r="A166" s="65"/>
      <c r="B166" s="67"/>
      <c r="C166" s="66"/>
      <c r="D166" s="46"/>
      <c r="E166" s="47"/>
    </row>
    <row r="167" spans="1:5" hidden="1"/>
    <row r="168" spans="1:5" ht="15.75" hidden="1">
      <c r="D168" s="704" t="s">
        <v>242</v>
      </c>
      <c r="E168" s="704"/>
    </row>
    <row r="169" spans="1:5" hidden="1"/>
    <row r="170" spans="1:5" ht="17.25" hidden="1">
      <c r="A170" s="705" t="s">
        <v>0</v>
      </c>
      <c r="B170" s="705"/>
      <c r="C170" s="705"/>
      <c r="D170" s="705"/>
      <c r="E170" s="705"/>
    </row>
    <row r="171" spans="1:5" ht="15.75" hidden="1" thickTop="1">
      <c r="A171" s="93" t="s">
        <v>256</v>
      </c>
      <c r="B171" s="141" t="s">
        <v>131</v>
      </c>
      <c r="C171" s="141" t="s">
        <v>183</v>
      </c>
      <c r="D171" s="715" t="s">
        <v>255</v>
      </c>
      <c r="E171" s="716"/>
    </row>
    <row r="172" spans="1:5" ht="20.25" hidden="1">
      <c r="A172" s="92" t="s">
        <v>130</v>
      </c>
      <c r="B172" s="96"/>
      <c r="C172" s="96"/>
      <c r="D172" s="94"/>
      <c r="E172" s="108"/>
    </row>
    <row r="173" spans="1:5" ht="15.75" hidden="1">
      <c r="A173" s="82" t="s">
        <v>103</v>
      </c>
      <c r="B173" s="97"/>
      <c r="C173" s="97"/>
      <c r="D173" s="88"/>
      <c r="E173" s="109"/>
    </row>
    <row r="174" spans="1:5" hidden="1">
      <c r="A174" s="89" t="s">
        <v>153</v>
      </c>
      <c r="B174" s="98">
        <f>D31/D65</f>
        <v>0.46432507677222778</v>
      </c>
      <c r="C174" s="98">
        <f>E31/E65</f>
        <v>0.48735791480509594</v>
      </c>
      <c r="D174" s="88"/>
      <c r="E174" s="109"/>
    </row>
    <row r="175" spans="1:5" hidden="1">
      <c r="A175" s="89" t="s">
        <v>154</v>
      </c>
      <c r="B175" s="98">
        <f>D9/D65</f>
        <v>0.53567492322777222</v>
      </c>
      <c r="C175" s="98">
        <f>E9/E65</f>
        <v>0.51264208519490406</v>
      </c>
      <c r="D175" s="88"/>
      <c r="E175" s="109"/>
    </row>
    <row r="176" spans="1:5" ht="15.75" hidden="1">
      <c r="A176" s="82" t="s">
        <v>104</v>
      </c>
      <c r="B176" s="98"/>
      <c r="C176" s="98"/>
      <c r="D176" s="88"/>
      <c r="E176" s="109"/>
    </row>
    <row r="177" spans="1:5" hidden="1">
      <c r="A177" s="89" t="s">
        <v>152</v>
      </c>
      <c r="B177" s="98">
        <f>D68/D114</f>
        <v>0.68034441004275004</v>
      </c>
      <c r="C177" s="98">
        <f>E68/E114</f>
        <v>0.67546773545757344</v>
      </c>
      <c r="D177" s="88"/>
      <c r="E177" s="109"/>
    </row>
    <row r="178" spans="1:5" hidden="1">
      <c r="A178" s="89" t="s">
        <v>232</v>
      </c>
      <c r="B178" s="98">
        <f>D97/D114</f>
        <v>0.31965558995725002</v>
      </c>
      <c r="C178" s="98">
        <f>E97/E114</f>
        <v>0.32453226454242667</v>
      </c>
      <c r="D178" s="88"/>
      <c r="E178" s="109"/>
    </row>
    <row r="179" spans="1:5" ht="15.75" hidden="1">
      <c r="A179" s="82" t="s">
        <v>142</v>
      </c>
      <c r="B179" s="98"/>
      <c r="C179" s="98"/>
      <c r="D179" s="88"/>
      <c r="E179" s="109"/>
    </row>
    <row r="180" spans="1:5" hidden="1">
      <c r="A180" s="90" t="s">
        <v>137</v>
      </c>
      <c r="B180" s="98" t="e">
        <f>#REF!/((#REF!+#REF!+#REF!)/3)</f>
        <v>#REF!</v>
      </c>
      <c r="C180" s="98">
        <v>20.170000000000002</v>
      </c>
      <c r="D180" s="95" t="s">
        <v>5</v>
      </c>
      <c r="E180" s="109"/>
    </row>
    <row r="181" spans="1:5" ht="15.75" hidden="1">
      <c r="A181" s="91" t="s">
        <v>254</v>
      </c>
      <c r="B181" s="99" t="e">
        <f>90/B180</f>
        <v>#REF!</v>
      </c>
      <c r="C181" s="99">
        <v>17.850000000000001</v>
      </c>
      <c r="D181" s="706" t="s">
        <v>139</v>
      </c>
      <c r="E181" s="707"/>
    </row>
    <row r="182" spans="1:5" hidden="1">
      <c r="A182" s="90" t="s">
        <v>75</v>
      </c>
      <c r="B182" s="98" t="e">
        <f>#REF!/((#REF!+#REF!+#REF!+#REF!)/3)</f>
        <v>#REF!</v>
      </c>
      <c r="C182" s="98">
        <v>23.68</v>
      </c>
      <c r="D182" s="95"/>
      <c r="E182" s="109"/>
    </row>
    <row r="183" spans="1:5" ht="15.75" hidden="1">
      <c r="A183" s="90" t="s">
        <v>76</v>
      </c>
      <c r="B183" s="99" t="e">
        <f>90/B182</f>
        <v>#REF!</v>
      </c>
      <c r="C183" s="99">
        <v>15.2</v>
      </c>
      <c r="D183" s="706" t="s">
        <v>140</v>
      </c>
      <c r="E183" s="707"/>
    </row>
    <row r="184" spans="1:5" hidden="1">
      <c r="A184" s="90" t="s">
        <v>186</v>
      </c>
      <c r="B184" s="98" t="e">
        <f>#REF!/((#REF!+#REF!+#REF!)/3)</f>
        <v>#REF!</v>
      </c>
      <c r="C184" s="98">
        <v>13.61</v>
      </c>
      <c r="D184" s="95"/>
      <c r="E184" s="109"/>
    </row>
    <row r="185" spans="1:5" ht="15.75" hidden="1">
      <c r="A185" s="90" t="s">
        <v>261</v>
      </c>
      <c r="B185" s="99" t="e">
        <f>90/B184</f>
        <v>#REF!</v>
      </c>
      <c r="C185" s="99">
        <v>26.45</v>
      </c>
      <c r="D185" s="706" t="s">
        <v>177</v>
      </c>
      <c r="E185" s="707"/>
    </row>
    <row r="186" spans="1:5" ht="31.5" hidden="1">
      <c r="A186" s="113" t="s">
        <v>178</v>
      </c>
      <c r="B186" s="100" t="e">
        <f>B181+B183-B185</f>
        <v>#REF!</v>
      </c>
      <c r="C186" s="100">
        <f>C181+C183-C185</f>
        <v>6.5999999999999979</v>
      </c>
      <c r="D186" s="706" t="s">
        <v>224</v>
      </c>
      <c r="E186" s="707"/>
    </row>
    <row r="187" spans="1:5" ht="15.75" hidden="1">
      <c r="A187" s="82" t="s">
        <v>141</v>
      </c>
      <c r="B187" s="97"/>
      <c r="C187" s="97"/>
      <c r="D187" s="88"/>
      <c r="E187" s="109"/>
    </row>
    <row r="188" spans="1:5" hidden="1">
      <c r="A188" s="89" t="s">
        <v>126</v>
      </c>
      <c r="B188" s="98">
        <f>D152/D154*100</f>
        <v>1.3010326603950242</v>
      </c>
      <c r="C188" s="98">
        <f>E152/E154*100</f>
        <v>3.5179394596596447</v>
      </c>
      <c r="D188" s="88"/>
      <c r="E188" s="109"/>
    </row>
    <row r="189" spans="1:5" ht="30.75" hidden="1">
      <c r="A189" s="107" t="s">
        <v>175</v>
      </c>
      <c r="B189" s="105" t="e">
        <f>(B190*(B191-B193))/((B190*(B191-B193))-(B194*B190))</f>
        <v>#REF!</v>
      </c>
      <c r="C189" s="105">
        <v>6.02</v>
      </c>
      <c r="D189" s="722" t="s">
        <v>210</v>
      </c>
      <c r="E189" s="723"/>
    </row>
    <row r="190" spans="1:5" hidden="1">
      <c r="A190" s="80" t="s">
        <v>108</v>
      </c>
      <c r="B190" s="40" t="e">
        <f>#REF!</f>
        <v>#REF!</v>
      </c>
      <c r="C190" s="101">
        <v>2141367</v>
      </c>
      <c r="D190" s="724"/>
      <c r="E190" s="725"/>
    </row>
    <row r="191" spans="1:5" hidden="1">
      <c r="A191" s="80" t="s">
        <v>71</v>
      </c>
      <c r="B191" s="40" t="e">
        <f>#REF!</f>
        <v>#REF!</v>
      </c>
      <c r="C191" s="101">
        <v>713234</v>
      </c>
      <c r="D191" s="724"/>
      <c r="E191" s="725"/>
    </row>
    <row r="192" spans="1:5" hidden="1">
      <c r="A192" s="80" t="s">
        <v>72</v>
      </c>
      <c r="B192" s="40" t="e">
        <f>#REF!+#REF!+#REF!+#REF!/#REF!</f>
        <v>#REF!</v>
      </c>
      <c r="C192" s="101">
        <v>691851</v>
      </c>
      <c r="D192" s="724"/>
      <c r="E192" s="725"/>
    </row>
    <row r="193" spans="1:5" s="5" customFormat="1" ht="15.75" hidden="1">
      <c r="A193" s="112" t="s">
        <v>174</v>
      </c>
      <c r="B193" s="54" t="e">
        <f>B192-B194</f>
        <v>#REF!</v>
      </c>
      <c r="C193" s="102">
        <v>584572</v>
      </c>
      <c r="D193" s="724"/>
      <c r="E193" s="725"/>
    </row>
    <row r="194" spans="1:5" s="5" customFormat="1" ht="15.75" hidden="1">
      <c r="A194" s="112" t="s">
        <v>179</v>
      </c>
      <c r="B194" s="54" t="e">
        <f>(TM!C194+KQHDSX!G20+#REF!)/B190</f>
        <v>#REF!</v>
      </c>
      <c r="C194" s="102">
        <v>107278</v>
      </c>
      <c r="D194" s="726"/>
      <c r="E194" s="727"/>
    </row>
    <row r="195" spans="1:5" ht="15.75" hidden="1">
      <c r="A195" s="82" t="s">
        <v>149</v>
      </c>
      <c r="B195" s="129"/>
      <c r="C195" s="129"/>
      <c r="D195" s="130"/>
      <c r="E195" s="131"/>
    </row>
    <row r="196" spans="1:5" hidden="1">
      <c r="A196" s="111" t="s">
        <v>146</v>
      </c>
      <c r="B196" s="103">
        <f>(D152+KQHDSX!G20)/((D97+E97)/2)*1</f>
        <v>4.6441712460740747E-2</v>
      </c>
      <c r="C196" s="103">
        <v>1.51</v>
      </c>
      <c r="D196" s="104" t="s">
        <v>132</v>
      </c>
      <c r="E196" s="110"/>
    </row>
    <row r="197" spans="1:5" hidden="1">
      <c r="A197" s="111" t="s">
        <v>123</v>
      </c>
      <c r="B197" s="105">
        <f>KQHDSX!G31/((D97+E97)/2)*1</f>
        <v>2.2741395855863815E-2</v>
      </c>
      <c r="C197" s="105">
        <v>0.53</v>
      </c>
      <c r="D197" s="104" t="s">
        <v>132</v>
      </c>
      <c r="E197" s="110"/>
    </row>
    <row r="198" spans="1:5" hidden="1">
      <c r="A198" s="111" t="s">
        <v>219</v>
      </c>
      <c r="B198" s="106">
        <f>(KQHDSX!E31+TM!C194)/((D98+E98)/2)*1</f>
        <v>5.5923840598314088E-2</v>
      </c>
      <c r="C198" s="106">
        <v>3</v>
      </c>
      <c r="D198" s="104" t="s">
        <v>132</v>
      </c>
      <c r="E198" s="110"/>
    </row>
    <row r="199" spans="1:5" ht="15.75" hidden="1">
      <c r="A199" s="82" t="s">
        <v>7</v>
      </c>
      <c r="B199" s="114"/>
      <c r="C199" s="114"/>
      <c r="D199" s="115"/>
      <c r="E199" s="116"/>
    </row>
    <row r="200" spans="1:5" s="25" customFormat="1" ht="15.75" hidden="1">
      <c r="A200" s="117" t="s">
        <v>86</v>
      </c>
      <c r="B200" s="121">
        <f>D153/D154*100</f>
        <v>1.0798571081391115</v>
      </c>
      <c r="C200" s="121">
        <v>3.6</v>
      </c>
      <c r="D200" s="706" t="s">
        <v>212</v>
      </c>
      <c r="E200" s="707"/>
    </row>
    <row r="201" spans="1:5" s="25" customFormat="1" ht="15.75" hidden="1">
      <c r="A201" s="117" t="s">
        <v>245</v>
      </c>
      <c r="B201" s="118">
        <f>D153/D114*100</f>
        <v>0.71876853102885041</v>
      </c>
      <c r="C201" s="118">
        <v>8</v>
      </c>
      <c r="D201" s="706" t="s">
        <v>211</v>
      </c>
      <c r="E201" s="707"/>
    </row>
    <row r="202" spans="1:5" s="25" customFormat="1" ht="15.75" hidden="1">
      <c r="A202" s="117" t="s">
        <v>227</v>
      </c>
      <c r="B202" s="118">
        <f>D153/D98*100</f>
        <v>2.4589429191291043</v>
      </c>
      <c r="C202" s="118">
        <v>26.1</v>
      </c>
      <c r="D202" s="706" t="s">
        <v>133</v>
      </c>
      <c r="E202" s="707"/>
    </row>
    <row r="203" spans="1:5" s="25" customFormat="1" ht="15.75" hidden="1">
      <c r="A203" s="122" t="s">
        <v>8</v>
      </c>
      <c r="B203" s="118"/>
      <c r="C203" s="118"/>
      <c r="D203" s="119"/>
      <c r="E203" s="120"/>
    </row>
    <row r="204" spans="1:5" s="25" customFormat="1" hidden="1">
      <c r="A204" s="117" t="s">
        <v>225</v>
      </c>
      <c r="B204" s="118" t="e">
        <f>D154/D161</f>
        <v>#REF!</v>
      </c>
      <c r="C204" s="118">
        <v>8.8000000000000007</v>
      </c>
      <c r="D204" s="119"/>
      <c r="E204" s="120"/>
    </row>
    <row r="205" spans="1:5" s="25" customFormat="1" hidden="1">
      <c r="A205" s="117" t="s">
        <v>226</v>
      </c>
      <c r="B205" s="118">
        <f>D154/((D38+E38)/2)</f>
        <v>2.097215083087502</v>
      </c>
      <c r="C205" s="118">
        <v>3.4</v>
      </c>
      <c r="D205" s="119"/>
      <c r="E205" s="120"/>
    </row>
    <row r="206" spans="1:5" s="25" customFormat="1" hidden="1">
      <c r="A206" s="117" t="s">
        <v>89</v>
      </c>
      <c r="B206" s="118">
        <f>D154/((D9+E9)/2)</f>
        <v>1.2933848622736588</v>
      </c>
      <c r="C206" s="118">
        <v>5.5</v>
      </c>
      <c r="D206" s="119"/>
      <c r="E206" s="120"/>
    </row>
    <row r="207" spans="1:5" s="25" customFormat="1" hidden="1">
      <c r="A207" s="125"/>
      <c r="B207" s="126"/>
      <c r="C207" s="126"/>
      <c r="D207" s="127"/>
      <c r="E207" s="128"/>
    </row>
    <row r="208" spans="1:5" hidden="1">
      <c r="A208" s="3"/>
    </row>
    <row r="209" spans="1:4" ht="16.5" hidden="1">
      <c r="A209" s="3"/>
      <c r="D209" s="9" t="s">
        <v>4</v>
      </c>
    </row>
    <row r="210" spans="1:4" hidden="1">
      <c r="A210" s="3"/>
    </row>
    <row r="211" spans="1:4" hidden="1">
      <c r="A211" s="3"/>
    </row>
    <row r="212" spans="1:4" hidden="1">
      <c r="A212" s="3"/>
    </row>
    <row r="213" spans="1:4" hidden="1">
      <c r="A213" s="3"/>
    </row>
    <row r="214" spans="1:4" hidden="1">
      <c r="A214" s="3"/>
    </row>
    <row r="215" spans="1:4" hidden="1">
      <c r="A215" s="3"/>
    </row>
    <row r="216" spans="1:4" hidden="1">
      <c r="A216" s="3"/>
    </row>
  </sheetData>
  <customSheetViews>
    <customSheetView guid="{BDEA0E8C-FE60-46CC-9D3B-D8EC707CDC49}" showRuler="0">
      <selection activeCell="A19" sqref="A19"/>
      <pageMargins left="0.3" right="0.21" top="0.42" bottom="0.3" header="0.33" footer="0.5"/>
      <pageSetup orientation="landscape" r:id="rId1"/>
      <headerFooter alignWithMargins="0"/>
    </customSheetView>
    <customSheetView guid="{3AC12061-66A2-11D8-93C5-000102640D10}" showRuler="0">
      <selection activeCell="A19" sqref="A19"/>
      <pageMargins left="0.3" right="0.21" top="0.42" bottom="0.3" header="0.33" footer="0.5"/>
      <pageSetup orientation="landscape" r:id="rId2"/>
      <headerFooter alignWithMargins="0"/>
    </customSheetView>
  </customSheetViews>
  <mergeCells count="24">
    <mergeCell ref="D202:E202"/>
    <mergeCell ref="A116:B116"/>
    <mergeCell ref="A115:B115"/>
    <mergeCell ref="A131:D131"/>
    <mergeCell ref="A136:E136"/>
    <mergeCell ref="D200:E200"/>
    <mergeCell ref="D201:E201"/>
    <mergeCell ref="D185:E185"/>
    <mergeCell ref="D183:E183"/>
    <mergeCell ref="D189:E194"/>
    <mergeCell ref="D186:E186"/>
    <mergeCell ref="C2:E2"/>
    <mergeCell ref="A4:E4"/>
    <mergeCell ref="A5:E5"/>
    <mergeCell ref="C6:E6"/>
    <mergeCell ref="B3:E3"/>
    <mergeCell ref="A137:E137"/>
    <mergeCell ref="D171:E171"/>
    <mergeCell ref="A138:E138"/>
    <mergeCell ref="A140:E140"/>
    <mergeCell ref="A141:C141"/>
    <mergeCell ref="D168:E168"/>
    <mergeCell ref="A170:E170"/>
    <mergeCell ref="D181:E181"/>
  </mergeCells>
  <phoneticPr fontId="16" type="noConversion"/>
  <pageMargins left="0.67" right="0.21" top="0.17" bottom="0.2" header="0.17" footer="0.2"/>
  <pageSetup orientation="portrait" r:id="rId3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6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47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48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9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50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 s="12"/>
      <c r="C1"/>
    </row>
    <row r="2" spans="1:3" ht="15.75" thickBot="1">
      <c r="A2" s="12"/>
    </row>
    <row r="3" spans="1:3" ht="15.75" thickBot="1">
      <c r="A3" s="12"/>
      <c r="C3" s="12"/>
    </row>
    <row r="4" spans="1:3" ht="15">
      <c r="A4" s="12"/>
      <c r="C4" s="12"/>
    </row>
    <row r="5" spans="1:3" ht="15">
      <c r="C5" s="12"/>
    </row>
    <row r="6" spans="1:3" ht="15.75" thickBot="1">
      <c r="C6" s="12"/>
    </row>
    <row r="7" spans="1:3" ht="15">
      <c r="A7" s="12"/>
      <c r="C7" s="12"/>
    </row>
    <row r="8" spans="1:3" ht="15">
      <c r="A8" s="12"/>
      <c r="C8" s="12"/>
    </row>
    <row r="9" spans="1:3" ht="15">
      <c r="A9" s="12"/>
      <c r="C9" s="12"/>
    </row>
    <row r="10" spans="1:3" ht="15">
      <c r="A10" s="12"/>
      <c r="C10" s="12"/>
    </row>
    <row r="11" spans="1:3" ht="15.75" thickBot="1">
      <c r="A11" s="12"/>
      <c r="C11" s="12"/>
    </row>
    <row r="12" spans="1:3" ht="15">
      <c r="C12" s="12"/>
    </row>
    <row r="13" spans="1:3" ht="15.75" thickBot="1">
      <c r="C13" s="12"/>
    </row>
    <row r="14" spans="1:3" ht="15.75" thickBot="1">
      <c r="A14" s="12"/>
      <c r="C14" s="12"/>
    </row>
    <row r="15" spans="1:3" ht="15">
      <c r="A15" s="12"/>
    </row>
    <row r="16" spans="1:3" ht="15.75" thickBot="1">
      <c r="A16" s="12"/>
    </row>
    <row r="17" spans="1:3" ht="15.75" thickBot="1">
      <c r="A17" s="12"/>
      <c r="C17" s="12"/>
    </row>
    <row r="18" spans="1:3" ht="15">
      <c r="C18" s="12"/>
    </row>
    <row r="19" spans="1:3" ht="15">
      <c r="C19" s="12"/>
    </row>
    <row r="20" spans="1:3" ht="15">
      <c r="A20" s="12"/>
      <c r="C20" s="12"/>
    </row>
    <row r="21" spans="1:3" ht="15">
      <c r="A21" s="12"/>
      <c r="C21" s="12"/>
    </row>
    <row r="22" spans="1:3" ht="15">
      <c r="A22" s="12"/>
      <c r="C22" s="12"/>
    </row>
    <row r="23" spans="1:3" ht="15">
      <c r="A23" s="12"/>
      <c r="C23" s="12"/>
    </row>
    <row r="24" spans="1:3" ht="15">
      <c r="A24" s="12"/>
    </row>
    <row r="25" spans="1:3" ht="15">
      <c r="A25" s="12"/>
    </row>
    <row r="26" spans="1:3" ht="15.75" thickBot="1">
      <c r="A26" s="12"/>
      <c r="C26" s="12"/>
    </row>
    <row r="27" spans="1:3" ht="15">
      <c r="A27" s="12"/>
      <c r="C27" s="12"/>
    </row>
    <row r="28" spans="1:3" ht="15">
      <c r="A28" s="12"/>
      <c r="C28" s="12"/>
    </row>
    <row r="29" spans="1:3" ht="15">
      <c r="A29" s="12"/>
      <c r="C29" s="12"/>
    </row>
    <row r="30" spans="1:3" ht="15">
      <c r="A30" s="12"/>
      <c r="C30" s="12"/>
    </row>
    <row r="31" spans="1:3" ht="15">
      <c r="A31" s="12"/>
      <c r="C31" s="12"/>
    </row>
    <row r="32" spans="1:3" ht="15">
      <c r="A32" s="12"/>
      <c r="C32" s="12"/>
    </row>
    <row r="33" spans="1:3" ht="15">
      <c r="A33" s="12"/>
      <c r="C33" s="12"/>
    </row>
    <row r="34" spans="1:3" ht="15">
      <c r="A34" s="12"/>
      <c r="C34" s="12"/>
    </row>
    <row r="35" spans="1:3" ht="15">
      <c r="A35" s="12"/>
      <c r="C35" s="12"/>
    </row>
    <row r="36" spans="1:3" ht="15">
      <c r="A36" s="12"/>
      <c r="C36" s="12"/>
    </row>
    <row r="37" spans="1:3" ht="15">
      <c r="A37" s="12"/>
    </row>
    <row r="38" spans="1:3" ht="15">
      <c r="A38" s="12"/>
    </row>
    <row r="39" spans="1:3" ht="15">
      <c r="A39" s="12"/>
      <c r="C39" s="12"/>
    </row>
    <row r="40" spans="1:3" ht="15">
      <c r="A40" s="12"/>
      <c r="C40" s="12"/>
    </row>
    <row r="41" spans="1:3" ht="15">
      <c r="A41" s="12"/>
      <c r="C41" s="12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51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52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53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54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55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DG56"/>
  <sheetViews>
    <sheetView zoomScale="120" workbookViewId="0">
      <pane xSplit="2" ySplit="7" topLeftCell="C43" activePane="bottomRight" state="frozen"/>
      <selection pane="topRight" activeCell="C1" sqref="C1"/>
      <selection pane="bottomLeft" activeCell="A7" sqref="A7"/>
      <selection pane="bottomRight" activeCell="B9" sqref="B9:D46"/>
    </sheetView>
  </sheetViews>
  <sheetFormatPr defaultRowHeight="18.75"/>
  <cols>
    <col min="1" max="1" width="50.75" style="3" customWidth="1"/>
    <col min="2" max="2" width="7" style="3" customWidth="1"/>
    <col min="3" max="3" width="15" style="3" customWidth="1"/>
    <col min="4" max="4" width="14.875" style="3" customWidth="1"/>
    <col min="5" max="5" width="7" style="3" customWidth="1"/>
    <col min="6" max="6" width="14.75" style="3" customWidth="1"/>
    <col min="7" max="7" width="15.625" style="3" customWidth="1"/>
    <col min="8" max="8" width="8.75" style="3" customWidth="1"/>
    <col min="9" max="9" width="13.25" style="3" customWidth="1"/>
    <col min="10" max="10" width="13.375" style="3" customWidth="1"/>
    <col min="11" max="11" width="14.625" style="3" customWidth="1"/>
    <col min="12" max="12" width="14.125" style="3" customWidth="1"/>
    <col min="13" max="13" width="14.5" style="3" customWidth="1"/>
    <col min="14" max="14" width="14.375" style="3" customWidth="1"/>
    <col min="15" max="15" width="14.875" style="35" customWidth="1"/>
    <col min="16" max="16" width="14.125" style="35" customWidth="1"/>
    <col min="17" max="17" width="14.375" style="35" customWidth="1"/>
    <col min="18" max="18" width="15.5" style="35" customWidth="1"/>
    <col min="19" max="20" width="13.375" style="3" customWidth="1"/>
    <col min="21" max="21" width="14.375" style="3" bestFit="1" customWidth="1"/>
    <col min="22" max="29" width="9" style="3"/>
    <col min="30" max="30" width="12.875" style="3" customWidth="1"/>
    <col min="31" max="33" width="9" style="3"/>
    <col min="34" max="34" width="14.375" style="44" customWidth="1"/>
    <col min="35" max="16384" width="9" style="3"/>
  </cols>
  <sheetData>
    <row r="1" spans="1:111" s="16" customFormat="1" ht="15.75" customHeight="1">
      <c r="A1" s="289" t="s">
        <v>385</v>
      </c>
      <c r="B1" s="290"/>
      <c r="C1" s="291"/>
      <c r="D1" s="292"/>
      <c r="E1" s="43"/>
      <c r="F1" s="41"/>
      <c r="G1" s="1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33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</row>
    <row r="2" spans="1:111" s="16" customFormat="1" ht="16.5" customHeight="1">
      <c r="A2" s="289" t="s">
        <v>386</v>
      </c>
      <c r="B2" s="290"/>
      <c r="C2" s="291"/>
      <c r="D2" s="293" t="s">
        <v>234</v>
      </c>
      <c r="E2" s="43"/>
      <c r="F2" s="41"/>
      <c r="G2" s="13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33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</row>
    <row r="3" spans="1:111" s="16" customFormat="1" ht="12" customHeight="1">
      <c r="A3" s="294" t="s">
        <v>387</v>
      </c>
      <c r="B3" s="290"/>
      <c r="C3" s="291"/>
      <c r="D3" s="291"/>
      <c r="E3" s="43"/>
      <c r="F3" s="41"/>
      <c r="G3" s="13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33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</row>
    <row r="4" spans="1:111" s="14" customFormat="1" ht="19.5" customHeight="1">
      <c r="A4" s="729" t="s">
        <v>388</v>
      </c>
      <c r="B4" s="729"/>
      <c r="C4" s="729"/>
      <c r="D4" s="729"/>
      <c r="E4" s="3"/>
      <c r="F4" s="41"/>
      <c r="G4" s="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42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3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</row>
    <row r="5" spans="1:111" s="14" customFormat="1" ht="19.5" customHeight="1">
      <c r="A5" s="728" t="s">
        <v>389</v>
      </c>
      <c r="B5" s="728"/>
      <c r="C5" s="728"/>
      <c r="D5" s="728"/>
      <c r="E5" s="3"/>
      <c r="F5" s="41"/>
      <c r="G5" s="3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42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3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</row>
    <row r="6" spans="1:111" s="14" customFormat="1" ht="0.75" customHeight="1" thickBot="1">
      <c r="A6" s="296"/>
      <c r="B6" s="297"/>
      <c r="C6" s="298"/>
      <c r="D6" s="298"/>
      <c r="E6" s="43"/>
      <c r="F6" s="41"/>
      <c r="G6" s="13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42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3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</row>
    <row r="7" spans="1:111" s="14" customFormat="1" ht="26.25" customHeight="1" thickTop="1">
      <c r="A7" s="299" t="s">
        <v>372</v>
      </c>
      <c r="B7" s="299" t="s">
        <v>390</v>
      </c>
      <c r="C7" s="300" t="s">
        <v>391</v>
      </c>
      <c r="D7" s="301" t="s">
        <v>392</v>
      </c>
      <c r="E7" s="43"/>
      <c r="F7" s="41"/>
      <c r="G7" s="13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42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3"/>
      <c r="AX7" s="13"/>
      <c r="AY7" s="15"/>
      <c r="AZ7" s="15"/>
      <c r="BA7" s="15"/>
      <c r="BB7" s="13"/>
      <c r="BC7" s="15"/>
      <c r="BD7" s="15"/>
      <c r="BE7" s="15"/>
      <c r="BF7" s="13"/>
      <c r="BG7" s="13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</row>
    <row r="8" spans="1:111" ht="15.75" customHeight="1">
      <c r="A8" s="302" t="s">
        <v>393</v>
      </c>
      <c r="B8" s="303"/>
      <c r="C8" s="304"/>
      <c r="D8" s="305"/>
      <c r="F8" s="41"/>
    </row>
    <row r="9" spans="1:111" ht="15.75" customHeight="1">
      <c r="A9" s="306" t="s">
        <v>394</v>
      </c>
      <c r="B9" s="307" t="s">
        <v>235</v>
      </c>
      <c r="C9" s="308">
        <v>6944015018</v>
      </c>
      <c r="D9" s="309">
        <v>7699523025</v>
      </c>
      <c r="E9" s="45"/>
      <c r="F9" s="45"/>
      <c r="G9" s="45"/>
    </row>
    <row r="10" spans="1:111" ht="15.75" customHeight="1">
      <c r="A10" s="306" t="s">
        <v>395</v>
      </c>
      <c r="B10" s="307"/>
      <c r="C10" s="310"/>
      <c r="D10" s="311"/>
    </row>
    <row r="11" spans="1:111" s="34" customFormat="1" ht="15.75" customHeight="1">
      <c r="A11" s="312" t="s">
        <v>396</v>
      </c>
      <c r="B11" s="307" t="s">
        <v>236</v>
      </c>
      <c r="C11" s="313">
        <v>17717417927</v>
      </c>
      <c r="D11" s="311">
        <v>19881439237</v>
      </c>
      <c r="O11" s="2"/>
      <c r="P11" s="2"/>
      <c r="Q11" s="2"/>
      <c r="R11" s="2"/>
      <c r="AH11" s="133"/>
    </row>
    <row r="12" spans="1:111" s="34" customFormat="1" ht="15.75" customHeight="1">
      <c r="A12" s="312" t="s">
        <v>397</v>
      </c>
      <c r="B12" s="307" t="s">
        <v>237</v>
      </c>
      <c r="C12" s="314">
        <v>0</v>
      </c>
      <c r="D12" s="315"/>
      <c r="O12" s="2"/>
      <c r="P12" s="2"/>
      <c r="Q12" s="2"/>
      <c r="R12" s="2"/>
      <c r="AH12" s="133"/>
    </row>
    <row r="13" spans="1:111" s="34" customFormat="1" ht="15.75" customHeight="1">
      <c r="A13" s="312" t="s">
        <v>398</v>
      </c>
      <c r="B13" s="307" t="s">
        <v>238</v>
      </c>
      <c r="C13" s="316"/>
      <c r="D13" s="311"/>
      <c r="O13" s="2"/>
      <c r="P13" s="2"/>
      <c r="Q13" s="2"/>
      <c r="R13" s="2"/>
      <c r="AH13" s="133"/>
    </row>
    <row r="14" spans="1:111" s="34" customFormat="1" ht="15.75" customHeight="1">
      <c r="A14" s="312" t="s">
        <v>399</v>
      </c>
      <c r="B14" s="307" t="s">
        <v>248</v>
      </c>
      <c r="C14" s="317">
        <v>-11356348333</v>
      </c>
      <c r="D14" s="318">
        <v>-1739911929</v>
      </c>
      <c r="O14" s="2"/>
      <c r="P14" s="2"/>
      <c r="Q14" s="2"/>
      <c r="R14" s="2"/>
      <c r="AH14" s="133"/>
    </row>
    <row r="15" spans="1:111" s="34" customFormat="1" ht="15.75" customHeight="1">
      <c r="A15" s="312" t="s">
        <v>400</v>
      </c>
      <c r="B15" s="307" t="s">
        <v>249</v>
      </c>
      <c r="C15" s="316">
        <v>4826076809</v>
      </c>
      <c r="D15" s="311">
        <v>7665828932</v>
      </c>
      <c r="O15" s="2"/>
      <c r="P15" s="2"/>
      <c r="Q15" s="2"/>
      <c r="R15" s="2"/>
      <c r="AH15" s="133"/>
    </row>
    <row r="16" spans="1:111" ht="15.75" customHeight="1">
      <c r="A16" s="319" t="s">
        <v>401</v>
      </c>
      <c r="B16" s="307" t="s">
        <v>250</v>
      </c>
      <c r="C16" s="320">
        <v>18131161421</v>
      </c>
      <c r="D16" s="321">
        <v>33506879265</v>
      </c>
    </row>
    <row r="17" spans="1:34" s="34" customFormat="1" ht="15.75" customHeight="1">
      <c r="A17" s="312" t="s">
        <v>402</v>
      </c>
      <c r="B17" s="307" t="s">
        <v>251</v>
      </c>
      <c r="C17" s="314">
        <v>-63770653012</v>
      </c>
      <c r="D17" s="315">
        <v>-115887784234</v>
      </c>
      <c r="O17" s="2"/>
      <c r="P17" s="2"/>
      <c r="Q17" s="2"/>
      <c r="R17" s="2"/>
      <c r="AH17" s="133"/>
    </row>
    <row r="18" spans="1:34" s="34" customFormat="1" ht="15.75" customHeight="1">
      <c r="A18" s="312" t="s">
        <v>403</v>
      </c>
      <c r="B18" s="307" t="s">
        <v>252</v>
      </c>
      <c r="C18" s="317">
        <v>16962356098.779999</v>
      </c>
      <c r="D18" s="315">
        <v>-34612694066</v>
      </c>
      <c r="O18" s="2"/>
      <c r="P18" s="2"/>
      <c r="Q18" s="2"/>
      <c r="R18" s="2"/>
      <c r="AH18" s="133"/>
    </row>
    <row r="19" spans="1:34" s="34" customFormat="1" ht="15.75" customHeight="1">
      <c r="A19" s="312" t="s">
        <v>404</v>
      </c>
      <c r="B19" s="307" t="s">
        <v>223</v>
      </c>
      <c r="C19" s="322">
        <v>35256608153</v>
      </c>
      <c r="D19" s="315">
        <v>42332873915</v>
      </c>
      <c r="O19" s="2"/>
      <c r="P19" s="2"/>
      <c r="Q19" s="2"/>
      <c r="R19" s="2"/>
      <c r="AH19" s="133"/>
    </row>
    <row r="20" spans="1:34" s="34" customFormat="1" ht="15.75" customHeight="1">
      <c r="A20" s="312" t="s">
        <v>405</v>
      </c>
      <c r="B20" s="307">
        <v>12</v>
      </c>
      <c r="C20" s="314">
        <v>9255475403</v>
      </c>
      <c r="D20" s="315">
        <v>-1492251293</v>
      </c>
      <c r="O20" s="2"/>
      <c r="P20" s="2"/>
      <c r="Q20" s="2"/>
      <c r="R20" s="2"/>
      <c r="AH20" s="133"/>
    </row>
    <row r="21" spans="1:34" s="34" customFormat="1" ht="15.75" customHeight="1">
      <c r="A21" s="312" t="s">
        <v>406</v>
      </c>
      <c r="B21" s="307">
        <v>13</v>
      </c>
      <c r="C21" s="317">
        <v>-4826076809</v>
      </c>
      <c r="D21" s="315">
        <v>4761937665</v>
      </c>
      <c r="O21" s="2"/>
      <c r="P21" s="2"/>
      <c r="Q21" s="2"/>
      <c r="R21" s="2"/>
      <c r="AH21" s="133"/>
    </row>
    <row r="22" spans="1:34" s="34" customFormat="1" ht="15.75" customHeight="1">
      <c r="A22" s="312" t="s">
        <v>407</v>
      </c>
      <c r="B22" s="307">
        <v>14</v>
      </c>
      <c r="C22" s="317">
        <v>-3701580786</v>
      </c>
      <c r="D22" s="315">
        <v>-2024140910</v>
      </c>
      <c r="O22" s="2"/>
      <c r="P22" s="2"/>
      <c r="Q22" s="2"/>
      <c r="R22" s="2"/>
      <c r="AH22" s="133"/>
    </row>
    <row r="23" spans="1:34" s="34" customFormat="1" ht="15.75" customHeight="1">
      <c r="A23" s="312" t="s">
        <v>408</v>
      </c>
      <c r="B23" s="307">
        <v>15</v>
      </c>
      <c r="C23" s="310">
        <v>0</v>
      </c>
      <c r="D23" s="318"/>
      <c r="O23" s="2"/>
      <c r="P23" s="2"/>
      <c r="Q23" s="2"/>
      <c r="R23" s="2"/>
      <c r="AH23" s="133"/>
    </row>
    <row r="24" spans="1:34" s="34" customFormat="1" ht="15.75" customHeight="1">
      <c r="A24" s="312" t="s">
        <v>409</v>
      </c>
      <c r="B24" s="307">
        <v>16</v>
      </c>
      <c r="C24" s="314">
        <v>-1494670000</v>
      </c>
      <c r="D24" s="315">
        <v>-721050000</v>
      </c>
      <c r="O24" s="2"/>
      <c r="P24" s="2"/>
      <c r="Q24" s="2"/>
      <c r="R24" s="2"/>
      <c r="AH24" s="133"/>
    </row>
    <row r="25" spans="1:34" ht="15.75" customHeight="1">
      <c r="A25" s="323" t="s">
        <v>410</v>
      </c>
      <c r="B25" s="307">
        <v>20</v>
      </c>
      <c r="C25" s="324">
        <v>5812620468.7799988</v>
      </c>
      <c r="D25" s="325">
        <v>-74136229658</v>
      </c>
    </row>
    <row r="26" spans="1:34" ht="15.75" customHeight="1">
      <c r="A26" s="326" t="s">
        <v>411</v>
      </c>
      <c r="B26" s="307"/>
      <c r="C26" s="310"/>
      <c r="D26" s="311"/>
    </row>
    <row r="27" spans="1:34" s="34" customFormat="1" ht="15.75" customHeight="1">
      <c r="A27" s="319" t="s">
        <v>412</v>
      </c>
      <c r="B27" s="307" t="s">
        <v>158</v>
      </c>
      <c r="C27" s="317">
        <v>-2969000000</v>
      </c>
      <c r="D27" s="315">
        <v>-1406813383</v>
      </c>
      <c r="O27" s="2"/>
      <c r="P27" s="2"/>
      <c r="Q27" s="2"/>
      <c r="R27" s="2"/>
      <c r="AH27" s="133"/>
    </row>
    <row r="28" spans="1:34" s="34" customFormat="1" ht="15.75" customHeight="1">
      <c r="A28" s="319" t="s">
        <v>413</v>
      </c>
      <c r="B28" s="307" t="s">
        <v>159</v>
      </c>
      <c r="C28" s="310">
        <v>11320625369</v>
      </c>
      <c r="D28" s="311">
        <v>1654911200</v>
      </c>
      <c r="O28" s="2"/>
      <c r="P28" s="2"/>
      <c r="Q28" s="2"/>
      <c r="R28" s="2"/>
      <c r="AH28" s="133"/>
    </row>
    <row r="29" spans="1:34" s="34" customFormat="1" ht="15.75" customHeight="1">
      <c r="A29" s="319" t="s">
        <v>414</v>
      </c>
      <c r="B29" s="307" t="s">
        <v>160</v>
      </c>
      <c r="C29" s="310"/>
      <c r="D29" s="311"/>
      <c r="O29" s="2"/>
      <c r="P29" s="2"/>
      <c r="Q29" s="2"/>
      <c r="R29" s="2"/>
      <c r="AH29" s="133"/>
    </row>
    <row r="30" spans="1:34" s="34" customFormat="1" ht="15.75" customHeight="1">
      <c r="A30" s="319" t="s">
        <v>415</v>
      </c>
      <c r="B30" s="307" t="s">
        <v>161</v>
      </c>
      <c r="C30" s="310"/>
      <c r="D30" s="311"/>
      <c r="O30" s="2"/>
      <c r="P30" s="2"/>
      <c r="Q30" s="2"/>
      <c r="R30" s="2"/>
      <c r="AH30" s="133"/>
    </row>
    <row r="31" spans="1:34" s="34" customFormat="1" ht="15.75" customHeight="1">
      <c r="A31" s="319" t="s">
        <v>416</v>
      </c>
      <c r="B31" s="307" t="s">
        <v>162</v>
      </c>
      <c r="C31" s="310"/>
      <c r="D31" s="311"/>
      <c r="O31" s="2"/>
      <c r="P31" s="2"/>
      <c r="Q31" s="2"/>
      <c r="R31" s="2"/>
      <c r="AH31" s="133"/>
    </row>
    <row r="32" spans="1:34" s="34" customFormat="1" ht="15.75" customHeight="1">
      <c r="A32" s="319" t="s">
        <v>417</v>
      </c>
      <c r="B32" s="307" t="s">
        <v>163</v>
      </c>
      <c r="C32" s="310">
        <v>0</v>
      </c>
      <c r="D32" s="311">
        <v>0</v>
      </c>
      <c r="O32" s="2"/>
      <c r="P32" s="2"/>
      <c r="Q32" s="2"/>
      <c r="R32" s="2"/>
      <c r="AH32" s="133"/>
    </row>
    <row r="33" spans="1:34" s="34" customFormat="1" ht="15.75" customHeight="1">
      <c r="A33" s="319" t="s">
        <v>418</v>
      </c>
      <c r="B33" s="307" t="s">
        <v>164</v>
      </c>
      <c r="C33" s="310"/>
      <c r="D33" s="311">
        <v>85000729</v>
      </c>
      <c r="O33" s="2"/>
      <c r="P33" s="2"/>
      <c r="Q33" s="2"/>
      <c r="R33" s="2"/>
      <c r="AH33" s="133"/>
    </row>
    <row r="34" spans="1:34" ht="15.75" customHeight="1">
      <c r="A34" s="326" t="s">
        <v>419</v>
      </c>
      <c r="B34" s="327" t="s">
        <v>165</v>
      </c>
      <c r="C34" s="324">
        <v>8351625369</v>
      </c>
      <c r="D34" s="325">
        <v>333098546</v>
      </c>
    </row>
    <row r="35" spans="1:34" ht="15.75" customHeight="1">
      <c r="A35" s="326" t="s">
        <v>420</v>
      </c>
      <c r="B35" s="307"/>
      <c r="C35" s="310"/>
      <c r="D35" s="311"/>
    </row>
    <row r="36" spans="1:34" s="34" customFormat="1" ht="11.25" customHeight="1">
      <c r="A36" s="319" t="s">
        <v>421</v>
      </c>
      <c r="B36" s="307" t="s">
        <v>166</v>
      </c>
      <c r="C36" s="310"/>
      <c r="D36" s="311"/>
      <c r="O36" s="2"/>
      <c r="P36" s="2"/>
      <c r="Q36" s="2"/>
      <c r="R36" s="2"/>
      <c r="AH36" s="133"/>
    </row>
    <row r="37" spans="1:34" s="34" customFormat="1" ht="13.5" customHeight="1">
      <c r="A37" s="328" t="s">
        <v>422</v>
      </c>
      <c r="B37" s="307">
        <v>32</v>
      </c>
      <c r="C37" s="310"/>
      <c r="D37" s="311"/>
      <c r="O37" s="2"/>
      <c r="P37" s="2"/>
      <c r="Q37" s="2"/>
      <c r="R37" s="2"/>
      <c r="AH37" s="133"/>
    </row>
    <row r="38" spans="1:34" s="34" customFormat="1" ht="15.75" customHeight="1">
      <c r="A38" s="319" t="s">
        <v>423</v>
      </c>
      <c r="B38" s="307" t="s">
        <v>167</v>
      </c>
      <c r="C38" s="310">
        <v>307701316414</v>
      </c>
      <c r="D38" s="311">
        <v>292980725158</v>
      </c>
      <c r="O38" s="2"/>
      <c r="P38" s="2"/>
      <c r="Q38" s="2"/>
      <c r="R38" s="2"/>
      <c r="AH38" s="133"/>
    </row>
    <row r="39" spans="1:34" s="34" customFormat="1" ht="15.75" customHeight="1">
      <c r="A39" s="319" t="s">
        <v>424</v>
      </c>
      <c r="B39" s="307">
        <v>34</v>
      </c>
      <c r="C39" s="317">
        <v>-319674833868</v>
      </c>
      <c r="D39" s="315">
        <v>-217699000640</v>
      </c>
      <c r="O39" s="2"/>
      <c r="P39" s="2"/>
      <c r="Q39" s="2"/>
      <c r="R39" s="2"/>
      <c r="AH39" s="133"/>
    </row>
    <row r="40" spans="1:34" s="34" customFormat="1" ht="15.75" customHeight="1">
      <c r="A40" s="319" t="s">
        <v>425</v>
      </c>
      <c r="B40" s="307" t="s">
        <v>168</v>
      </c>
      <c r="C40" s="317"/>
      <c r="D40" s="315"/>
      <c r="O40" s="2"/>
      <c r="P40" s="2"/>
      <c r="Q40" s="2"/>
      <c r="R40" s="2"/>
      <c r="AH40" s="133"/>
    </row>
    <row r="41" spans="1:34" s="34" customFormat="1" ht="15.75" customHeight="1">
      <c r="A41" s="319" t="s">
        <v>426</v>
      </c>
      <c r="B41" s="307" t="s">
        <v>169</v>
      </c>
      <c r="C41" s="329"/>
      <c r="D41" s="315"/>
      <c r="O41" s="2"/>
      <c r="P41" s="2"/>
      <c r="Q41" s="2"/>
      <c r="R41" s="2"/>
      <c r="AH41" s="133"/>
    </row>
    <row r="42" spans="1:34" ht="15.75" customHeight="1">
      <c r="A42" s="326" t="s">
        <v>427</v>
      </c>
      <c r="B42" s="307">
        <v>40</v>
      </c>
      <c r="C42" s="324">
        <v>-11973517454</v>
      </c>
      <c r="D42" s="325">
        <v>75281724518</v>
      </c>
    </row>
    <row r="43" spans="1:34" ht="15.75" customHeight="1">
      <c r="A43" s="302" t="s">
        <v>428</v>
      </c>
      <c r="B43" s="307" t="s">
        <v>170</v>
      </c>
      <c r="C43" s="330">
        <v>2190728383.7799988</v>
      </c>
      <c r="D43" s="331">
        <v>1478593406</v>
      </c>
    </row>
    <row r="44" spans="1:34" ht="15.75" customHeight="1">
      <c r="A44" s="319" t="s">
        <v>429</v>
      </c>
      <c r="B44" s="307" t="s">
        <v>171</v>
      </c>
      <c r="C44" s="308">
        <v>1541562876</v>
      </c>
      <c r="D44" s="309">
        <v>2691192275</v>
      </c>
    </row>
    <row r="45" spans="1:34" ht="12.75" customHeight="1">
      <c r="A45" s="319" t="s">
        <v>430</v>
      </c>
      <c r="B45" s="307" t="s">
        <v>172</v>
      </c>
      <c r="C45" s="308"/>
      <c r="D45" s="309"/>
    </row>
    <row r="46" spans="1:34" ht="15.75" customHeight="1" thickBot="1">
      <c r="A46" s="332" t="s">
        <v>431</v>
      </c>
      <c r="B46" s="333" t="s">
        <v>173</v>
      </c>
      <c r="C46" s="334">
        <v>3732291259.7799988</v>
      </c>
      <c r="D46" s="335">
        <v>4169785681</v>
      </c>
    </row>
    <row r="47" spans="1:34" ht="19.5" hidden="1" customHeight="1" thickTop="1">
      <c r="A47" s="336"/>
      <c r="B47" s="337"/>
      <c r="C47" s="338">
        <v>0.220001220703125</v>
      </c>
      <c r="D47" s="339"/>
    </row>
    <row r="48" spans="1:34" ht="19.5" hidden="1" customHeight="1" thickTop="1">
      <c r="A48" s="340"/>
      <c r="B48" s="340"/>
      <c r="C48" s="341">
        <v>3732291260</v>
      </c>
      <c r="D48" s="340"/>
    </row>
    <row r="49" spans="1:4" ht="24.75" customHeight="1" thickTop="1">
      <c r="A49" s="342" t="s">
        <v>432</v>
      </c>
      <c r="B49" s="287" t="s">
        <v>383</v>
      </c>
      <c r="C49" s="151"/>
      <c r="D49" s="343" t="s">
        <v>384</v>
      </c>
    </row>
    <row r="50" spans="1:4" ht="11.25" customHeight="1">
      <c r="C50" s="35"/>
    </row>
    <row r="51" spans="1:4" ht="7.5" customHeight="1">
      <c r="C51" s="35"/>
    </row>
    <row r="52" spans="1:4" ht="32.25" customHeight="1">
      <c r="A52" s="720"/>
      <c r="B52" s="720"/>
      <c r="C52" s="720"/>
      <c r="D52" s="720"/>
    </row>
    <row r="53" spans="1:4">
      <c r="D53" s="83"/>
    </row>
    <row r="56" spans="1:4">
      <c r="D56" s="83"/>
    </row>
  </sheetData>
  <mergeCells count="3">
    <mergeCell ref="A52:D52"/>
    <mergeCell ref="A5:D5"/>
    <mergeCell ref="A4:D4"/>
  </mergeCells>
  <phoneticPr fontId="16" type="noConversion"/>
  <pageMargins left="0.75" right="0.19" top="0.16" bottom="0.26" header="0.16" footer="0.2"/>
  <pageSetup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56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57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58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59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60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/>
      <c r="C1"/>
    </row>
    <row r="2" spans="1:3" ht="15.75" thickBot="1">
      <c r="A2"/>
    </row>
    <row r="3" spans="1:3" ht="15.75" thickBot="1">
      <c r="A3"/>
      <c r="C3"/>
    </row>
    <row r="4" spans="1:3" ht="15">
      <c r="A4"/>
      <c r="C4"/>
    </row>
    <row r="5" spans="1:3" ht="15">
      <c r="C5"/>
    </row>
    <row r="6" spans="1:3" ht="15.75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75" thickBot="1">
      <c r="A11"/>
      <c r="C11"/>
    </row>
    <row r="12" spans="1:3" ht="15">
      <c r="C12"/>
    </row>
    <row r="13" spans="1:3" ht="15.75" thickBot="1">
      <c r="C13"/>
    </row>
    <row r="14" spans="1:3" ht="15.75" thickBot="1">
      <c r="A14"/>
      <c r="C14"/>
    </row>
    <row r="15" spans="1:3" ht="15">
      <c r="A15"/>
    </row>
    <row r="16" spans="1:3" ht="15.75" thickBot="1">
      <c r="A16"/>
    </row>
    <row r="17" spans="1:3" ht="15.75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75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61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 s="12"/>
      <c r="C1"/>
    </row>
    <row r="2" spans="1:3" ht="15.75" thickBot="1">
      <c r="A2" s="12"/>
    </row>
    <row r="3" spans="1:3" ht="15.75" thickBot="1">
      <c r="A3" s="12"/>
      <c r="C3" s="12"/>
    </row>
    <row r="4" spans="1:3" ht="15">
      <c r="A4" s="12"/>
      <c r="C4" s="17"/>
    </row>
    <row r="5" spans="1:3" ht="15">
      <c r="C5" s="17"/>
    </row>
    <row r="6" spans="1:3" ht="15.75" thickBot="1">
      <c r="C6" s="17"/>
    </row>
    <row r="7" spans="1:3" ht="15">
      <c r="A7" s="17"/>
      <c r="C7" s="17"/>
    </row>
    <row r="8" spans="1:3" ht="15">
      <c r="A8" s="17"/>
      <c r="C8" s="17"/>
    </row>
    <row r="9" spans="1:3" ht="15">
      <c r="A9" s="17"/>
      <c r="C9" s="17"/>
    </row>
    <row r="10" spans="1:3" ht="15">
      <c r="A10" s="17"/>
      <c r="C10" s="17"/>
    </row>
    <row r="11" spans="1:3" ht="15.75" thickBot="1">
      <c r="A11" s="17"/>
      <c r="C11" s="17"/>
    </row>
    <row r="12" spans="1:3" ht="15">
      <c r="C12" s="17"/>
    </row>
    <row r="13" spans="1:3" ht="15.75" thickBot="1">
      <c r="C13" s="17"/>
    </row>
    <row r="14" spans="1:3" ht="15.75" thickBot="1">
      <c r="A14" s="12"/>
      <c r="C14" s="17"/>
    </row>
    <row r="15" spans="1:3" ht="15">
      <c r="A15" s="17"/>
    </row>
    <row r="16" spans="1:3" ht="15.75" thickBot="1">
      <c r="A16" s="17"/>
    </row>
    <row r="17" spans="1:3" ht="15.75" thickBot="1">
      <c r="A17" s="17"/>
      <c r="C17" s="12"/>
    </row>
    <row r="18" spans="1:3" ht="15">
      <c r="C18" s="17"/>
    </row>
    <row r="19" spans="1:3" ht="15">
      <c r="C19" s="17"/>
    </row>
    <row r="20" spans="1:3" ht="15">
      <c r="A20" s="17"/>
      <c r="C20" s="17"/>
    </row>
    <row r="21" spans="1:3" ht="15">
      <c r="A21" s="17"/>
      <c r="C21" s="17"/>
    </row>
    <row r="22" spans="1:3" ht="15">
      <c r="A22" s="17"/>
      <c r="C22" s="17"/>
    </row>
    <row r="23" spans="1:3" ht="15">
      <c r="A23" s="17"/>
      <c r="C23" s="17"/>
    </row>
    <row r="24" spans="1:3" ht="15">
      <c r="A24" s="17"/>
    </row>
    <row r="25" spans="1:3" ht="15">
      <c r="A25" s="17"/>
    </row>
    <row r="26" spans="1:3" ht="15.75" thickBot="1">
      <c r="A26" s="17"/>
      <c r="C26" s="17"/>
    </row>
    <row r="27" spans="1:3" ht="15">
      <c r="A27" s="17"/>
      <c r="C27" s="17"/>
    </row>
    <row r="28" spans="1:3" ht="15">
      <c r="A28" s="17"/>
      <c r="C28" s="17"/>
    </row>
    <row r="29" spans="1:3" ht="15">
      <c r="A29" s="17"/>
      <c r="C29" s="17"/>
    </row>
    <row r="30" spans="1:3" ht="15">
      <c r="A30" s="17"/>
      <c r="C30" s="17"/>
    </row>
    <row r="31" spans="1:3" ht="15">
      <c r="A31" s="17"/>
      <c r="C31" s="17"/>
    </row>
    <row r="32" spans="1:3" ht="15">
      <c r="A32" s="17"/>
      <c r="C32" s="17"/>
    </row>
    <row r="33" spans="1:3" ht="15">
      <c r="A33" s="17"/>
      <c r="C33" s="17"/>
    </row>
    <row r="34" spans="1:3" ht="15">
      <c r="A34" s="17"/>
      <c r="C34" s="17"/>
    </row>
    <row r="35" spans="1:3" ht="15">
      <c r="A35" s="17"/>
      <c r="C35" s="17"/>
    </row>
    <row r="36" spans="1:3" ht="15">
      <c r="A36" s="17"/>
      <c r="C36" s="17"/>
    </row>
    <row r="37" spans="1:3" ht="15">
      <c r="A37" s="17"/>
    </row>
    <row r="38" spans="1:3" ht="15">
      <c r="A38" s="17"/>
    </row>
    <row r="39" spans="1:3" ht="15">
      <c r="A39" s="17"/>
      <c r="C39" s="17"/>
    </row>
    <row r="40" spans="1:3" ht="15">
      <c r="A40" s="17"/>
      <c r="C40" s="17"/>
    </row>
    <row r="41" spans="1:3" ht="15">
      <c r="A41" s="17"/>
      <c r="C41" s="17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62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 s="12"/>
      <c r="C1"/>
    </row>
    <row r="2" spans="1:3" ht="15.75" thickBot="1">
      <c r="A2" s="12"/>
    </row>
    <row r="3" spans="1:3" ht="15.75" thickBot="1">
      <c r="A3" s="12"/>
      <c r="C3" s="12"/>
    </row>
    <row r="4" spans="1:3" ht="15">
      <c r="A4" s="12"/>
      <c r="C4" s="12"/>
    </row>
    <row r="5" spans="1:3" ht="15">
      <c r="C5" s="12"/>
    </row>
    <row r="6" spans="1:3" ht="15.75" thickBot="1">
      <c r="C6" s="12"/>
    </row>
    <row r="7" spans="1:3" ht="15">
      <c r="A7" s="12"/>
      <c r="C7" s="12"/>
    </row>
    <row r="8" spans="1:3" ht="15">
      <c r="A8" s="12"/>
      <c r="C8" s="12"/>
    </row>
    <row r="9" spans="1:3" ht="15">
      <c r="A9" s="12"/>
      <c r="C9" s="12"/>
    </row>
    <row r="10" spans="1:3" ht="15">
      <c r="A10" s="12"/>
      <c r="C10" s="12"/>
    </row>
    <row r="11" spans="1:3" ht="15.75" thickBot="1">
      <c r="A11" s="12"/>
      <c r="C11" s="12"/>
    </row>
    <row r="12" spans="1:3" ht="15">
      <c r="C12" s="12"/>
    </row>
    <row r="13" spans="1:3" ht="15.75" thickBot="1">
      <c r="C13" s="12"/>
    </row>
    <row r="14" spans="1:3" ht="15.75" thickBot="1">
      <c r="A14" s="12"/>
      <c r="C14" s="12"/>
    </row>
    <row r="15" spans="1:3" ht="15">
      <c r="A15" s="12"/>
    </row>
    <row r="16" spans="1:3" ht="15.75" thickBot="1">
      <c r="A16" s="12"/>
    </row>
    <row r="17" spans="1:3" ht="15.75" thickBot="1">
      <c r="A17" s="12"/>
      <c r="C17" s="12"/>
    </row>
    <row r="18" spans="1:3" ht="15">
      <c r="C18" s="12"/>
    </row>
    <row r="19" spans="1:3" ht="15">
      <c r="C19" s="12"/>
    </row>
    <row r="20" spans="1:3" ht="15">
      <c r="A20" s="12"/>
      <c r="C20" s="12"/>
    </row>
    <row r="21" spans="1:3" ht="15">
      <c r="A21" s="12"/>
      <c r="C21" s="12"/>
    </row>
    <row r="22" spans="1:3" ht="15">
      <c r="A22" s="12"/>
      <c r="C22" s="12"/>
    </row>
    <row r="23" spans="1:3" ht="15">
      <c r="A23" s="12"/>
      <c r="C23" s="12"/>
    </row>
    <row r="24" spans="1:3" ht="15">
      <c r="A24" s="12"/>
    </row>
    <row r="25" spans="1:3" ht="15">
      <c r="A25" s="12"/>
    </row>
    <row r="26" spans="1:3" ht="15.75" thickBot="1">
      <c r="A26" s="12"/>
      <c r="C26" s="12"/>
    </row>
    <row r="27" spans="1:3" ht="15">
      <c r="A27" s="12"/>
      <c r="C27" s="12"/>
    </row>
    <row r="28" spans="1:3" ht="15">
      <c r="A28" s="12"/>
      <c r="C28" s="12"/>
    </row>
    <row r="29" spans="1:3" ht="15">
      <c r="A29" s="12"/>
      <c r="C29" s="12"/>
    </row>
    <row r="30" spans="1:3" ht="15">
      <c r="A30" s="12"/>
      <c r="C30" s="12"/>
    </row>
    <row r="31" spans="1:3" ht="15">
      <c r="A31" s="12"/>
      <c r="C31" s="12"/>
    </row>
    <row r="32" spans="1:3" ht="15">
      <c r="A32" s="12"/>
      <c r="C32" s="12"/>
    </row>
    <row r="33" spans="1:3" ht="15">
      <c r="A33" s="12"/>
      <c r="C33" s="12"/>
    </row>
    <row r="34" spans="1:3" ht="15">
      <c r="A34" s="12"/>
      <c r="C34" s="12"/>
    </row>
    <row r="35" spans="1:3" ht="15">
      <c r="A35" s="12"/>
      <c r="C35" s="12"/>
    </row>
    <row r="36" spans="1:3" ht="15">
      <c r="A36" s="12"/>
      <c r="C36" s="12"/>
    </row>
    <row r="37" spans="1:3" ht="15">
      <c r="A37" s="12"/>
    </row>
    <row r="38" spans="1:3" ht="15">
      <c r="A38" s="12"/>
    </row>
    <row r="39" spans="1:3" ht="15">
      <c r="A39" s="12"/>
      <c r="C39" s="12"/>
    </row>
    <row r="40" spans="1:3" ht="15">
      <c r="A40" s="12"/>
      <c r="C40" s="12"/>
    </row>
    <row r="41" spans="1:3" ht="15">
      <c r="A41" s="12"/>
      <c r="C41" s="12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63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 s="12"/>
      <c r="C1"/>
    </row>
    <row r="2" spans="1:3" ht="15.75" thickBot="1">
      <c r="A2" s="12"/>
    </row>
    <row r="3" spans="1:3" ht="15.75" thickBot="1">
      <c r="A3" s="12"/>
      <c r="C3" s="12"/>
    </row>
    <row r="4" spans="1:3" ht="15">
      <c r="A4" s="12"/>
      <c r="C4" s="12"/>
    </row>
    <row r="5" spans="1:3" ht="15">
      <c r="C5" s="12"/>
    </row>
    <row r="6" spans="1:3" ht="15.75" thickBot="1">
      <c r="C6" s="12"/>
    </row>
    <row r="7" spans="1:3" ht="15">
      <c r="A7" s="12"/>
      <c r="C7" s="12"/>
    </row>
    <row r="8" spans="1:3" ht="15">
      <c r="A8" s="12"/>
      <c r="C8" s="12"/>
    </row>
    <row r="9" spans="1:3" ht="15">
      <c r="A9" s="12"/>
      <c r="C9" s="12"/>
    </row>
    <row r="10" spans="1:3" ht="15">
      <c r="A10" s="12"/>
      <c r="C10" s="12"/>
    </row>
    <row r="11" spans="1:3" ht="15.75" thickBot="1">
      <c r="A11" s="12"/>
      <c r="C11" s="12"/>
    </row>
    <row r="12" spans="1:3" ht="15">
      <c r="C12" s="12"/>
    </row>
    <row r="13" spans="1:3" ht="15.75" thickBot="1">
      <c r="C13" s="12"/>
    </row>
    <row r="14" spans="1:3" ht="15.75" thickBot="1">
      <c r="A14" s="12"/>
      <c r="C14" s="12"/>
    </row>
    <row r="15" spans="1:3" ht="15">
      <c r="A15" s="12"/>
    </row>
    <row r="16" spans="1:3" ht="15.75" thickBot="1">
      <c r="A16" s="12"/>
    </row>
    <row r="17" spans="1:3" ht="15.75" thickBot="1">
      <c r="A17" s="12"/>
      <c r="C17" s="12"/>
    </row>
    <row r="18" spans="1:3" ht="15">
      <c r="C18" s="12"/>
    </row>
    <row r="19" spans="1:3" ht="15">
      <c r="C19" s="12"/>
    </row>
    <row r="20" spans="1:3" ht="15">
      <c r="A20" s="12"/>
      <c r="C20" s="12"/>
    </row>
    <row r="21" spans="1:3" ht="15">
      <c r="A21" s="12"/>
      <c r="C21" s="12"/>
    </row>
    <row r="22" spans="1:3" ht="15">
      <c r="A22" s="12"/>
      <c r="C22" s="12"/>
    </row>
    <row r="23" spans="1:3" ht="15">
      <c r="A23" s="12"/>
      <c r="C23" s="12"/>
    </row>
    <row r="24" spans="1:3" ht="15">
      <c r="A24" s="12"/>
    </row>
    <row r="25" spans="1:3" ht="15">
      <c r="A25" s="12"/>
    </row>
    <row r="26" spans="1:3" ht="15.75" thickBot="1">
      <c r="A26" s="12"/>
      <c r="C26" s="12"/>
    </row>
    <row r="27" spans="1:3" ht="15">
      <c r="A27" s="12"/>
      <c r="C27" s="12"/>
    </row>
    <row r="28" spans="1:3" ht="15">
      <c r="A28" s="12"/>
      <c r="C28" s="12"/>
    </row>
    <row r="29" spans="1:3" ht="15">
      <c r="A29" s="12"/>
      <c r="C29" s="12"/>
    </row>
    <row r="30" spans="1:3" ht="15">
      <c r="A30" s="12"/>
      <c r="C30" s="12"/>
    </row>
    <row r="31" spans="1:3" ht="15">
      <c r="A31" s="12"/>
      <c r="C31" s="12"/>
    </row>
    <row r="32" spans="1:3" ht="15">
      <c r="A32" s="12"/>
      <c r="C32" s="12"/>
    </row>
    <row r="33" spans="1:3" ht="15">
      <c r="A33" s="12"/>
      <c r="C33" s="12"/>
    </row>
    <row r="34" spans="1:3" ht="15">
      <c r="A34" s="12"/>
      <c r="C34" s="12"/>
    </row>
    <row r="35" spans="1:3" ht="15">
      <c r="A35" s="12"/>
      <c r="C35" s="12"/>
    </row>
    <row r="36" spans="1:3" ht="15">
      <c r="A36" s="12"/>
      <c r="C36" s="12"/>
    </row>
    <row r="37" spans="1:3" ht="15">
      <c r="A37" s="12"/>
    </row>
    <row r="38" spans="1:3" ht="15">
      <c r="A38" s="12"/>
    </row>
    <row r="39" spans="1:3" ht="15">
      <c r="A39" s="12"/>
      <c r="C39" s="12"/>
    </row>
    <row r="40" spans="1:3" ht="15">
      <c r="A40" s="12"/>
      <c r="C40" s="12"/>
    </row>
    <row r="41" spans="1:3" ht="15">
      <c r="A41" s="12"/>
      <c r="C41" s="12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2" enableFormatConditionsCalculation="0">
    <tabColor indexed="33"/>
  </sheetPr>
  <dimension ref="A1:F170"/>
  <sheetViews>
    <sheetView topLeftCell="A130" workbookViewId="0">
      <selection activeCell="B170" sqref="B170"/>
    </sheetView>
  </sheetViews>
  <sheetFormatPr defaultRowHeight="13.5" customHeight="1"/>
  <cols>
    <col min="1" max="1" width="2.625" style="20" customWidth="1"/>
    <col min="2" max="2" width="91" style="18" customWidth="1"/>
    <col min="3" max="3" width="26.375" style="18" customWidth="1"/>
    <col min="4" max="4" width="14.625" style="18" customWidth="1"/>
    <col min="5" max="5" width="12.875" style="18" customWidth="1"/>
    <col min="6" max="6" width="13.5" style="18" customWidth="1"/>
    <col min="7" max="105" width="13.75" style="18" customWidth="1"/>
    <col min="106" max="16384" width="9" style="18"/>
  </cols>
  <sheetData>
    <row r="1" spans="1:6" ht="16.5" customHeight="1">
      <c r="A1" s="344" t="s">
        <v>433</v>
      </c>
      <c r="B1" s="144"/>
      <c r="C1" s="7"/>
      <c r="D1" s="7"/>
      <c r="E1" s="7"/>
      <c r="F1" s="7"/>
    </row>
    <row r="2" spans="1:6" ht="13.5" customHeight="1">
      <c r="A2" s="344" t="s">
        <v>434</v>
      </c>
      <c r="B2" s="144"/>
      <c r="C2" s="7"/>
      <c r="D2" s="7"/>
      <c r="E2" s="7"/>
      <c r="F2" s="7"/>
    </row>
    <row r="3" spans="1:6" ht="15.75" customHeight="1">
      <c r="A3" s="345" t="s">
        <v>435</v>
      </c>
      <c r="B3" s="144"/>
      <c r="C3" s="7"/>
      <c r="D3" s="7"/>
      <c r="E3" s="7"/>
      <c r="F3" s="7"/>
    </row>
    <row r="4" spans="1:6" ht="18" customHeight="1">
      <c r="A4" s="346"/>
      <c r="B4" s="347" t="s">
        <v>176</v>
      </c>
      <c r="C4" s="7"/>
      <c r="D4" s="7"/>
      <c r="E4" s="7"/>
      <c r="F4" s="7"/>
    </row>
    <row r="5" spans="1:6" ht="28.5" customHeight="1">
      <c r="A5" s="730" t="s">
        <v>436</v>
      </c>
      <c r="B5" s="731"/>
      <c r="C5" s="7"/>
      <c r="D5" s="7"/>
      <c r="E5" s="7"/>
      <c r="F5" s="7"/>
    </row>
    <row r="6" spans="1:6" ht="24.75" customHeight="1">
      <c r="A6" s="732" t="s">
        <v>437</v>
      </c>
      <c r="B6" s="733"/>
      <c r="C6" s="7"/>
      <c r="D6" s="7"/>
      <c r="E6" s="7"/>
      <c r="F6" s="7"/>
    </row>
    <row r="7" spans="1:6" ht="19.5" customHeight="1">
      <c r="A7" s="349" t="s">
        <v>98</v>
      </c>
      <c r="B7" s="350" t="s">
        <v>438</v>
      </c>
      <c r="C7" s="7"/>
      <c r="D7" s="7"/>
      <c r="E7" s="7"/>
      <c r="F7" s="7"/>
    </row>
    <row r="8" spans="1:6" ht="19.5" customHeight="1">
      <c r="A8" s="351">
        <v>1</v>
      </c>
      <c r="B8" s="352" t="s">
        <v>439</v>
      </c>
      <c r="C8" s="7"/>
      <c r="D8" s="7"/>
      <c r="E8" s="7"/>
      <c r="F8" s="7"/>
    </row>
    <row r="9" spans="1:6" s="32" customFormat="1" ht="19.5" customHeight="1">
      <c r="A9" s="353"/>
      <c r="B9" s="352" t="s">
        <v>440</v>
      </c>
      <c r="C9" s="4"/>
      <c r="D9" s="4"/>
      <c r="E9" s="4"/>
      <c r="F9" s="4"/>
    </row>
    <row r="10" spans="1:6" s="32" customFormat="1" ht="19.5" customHeight="1">
      <c r="A10" s="353"/>
      <c r="B10" s="352" t="s">
        <v>441</v>
      </c>
      <c r="C10" s="4"/>
      <c r="D10" s="4"/>
      <c r="E10" s="4"/>
      <c r="F10" s="4"/>
    </row>
    <row r="11" spans="1:6" s="32" customFormat="1" ht="19.5" customHeight="1">
      <c r="A11" s="353"/>
      <c r="B11" s="352" t="s">
        <v>442</v>
      </c>
      <c r="C11" s="4"/>
      <c r="D11" s="4"/>
      <c r="E11" s="4"/>
      <c r="F11" s="4"/>
    </row>
    <row r="12" spans="1:6" s="32" customFormat="1" ht="19.5" customHeight="1">
      <c r="A12" s="353"/>
      <c r="B12" s="352" t="s">
        <v>443</v>
      </c>
      <c r="C12" s="4"/>
      <c r="D12" s="4"/>
      <c r="E12" s="4"/>
      <c r="F12" s="4"/>
    </row>
    <row r="13" spans="1:6" s="32" customFormat="1" ht="19.5" customHeight="1">
      <c r="A13" s="351">
        <v>2</v>
      </c>
      <c r="B13" s="352" t="s">
        <v>444</v>
      </c>
      <c r="C13" s="4"/>
      <c r="D13" s="4"/>
      <c r="E13" s="4"/>
      <c r="F13" s="4"/>
    </row>
    <row r="14" spans="1:6" s="32" customFormat="1" ht="19.5" customHeight="1">
      <c r="A14" s="353"/>
      <c r="B14" s="352" t="s">
        <v>445</v>
      </c>
      <c r="C14" s="4"/>
      <c r="D14" s="4"/>
      <c r="E14" s="4"/>
      <c r="F14" s="4"/>
    </row>
    <row r="15" spans="1:6" s="32" customFormat="1" ht="19.5" customHeight="1">
      <c r="A15" s="351">
        <v>3</v>
      </c>
      <c r="B15" s="352" t="s">
        <v>446</v>
      </c>
      <c r="C15" s="4"/>
      <c r="D15" s="4"/>
      <c r="E15" s="4"/>
      <c r="F15" s="4"/>
    </row>
    <row r="16" spans="1:6" s="32" customFormat="1" ht="19.5" customHeight="1">
      <c r="A16" s="346"/>
      <c r="B16" s="352" t="s">
        <v>447</v>
      </c>
      <c r="C16" s="4"/>
      <c r="D16" s="4"/>
      <c r="E16" s="4"/>
      <c r="F16" s="4"/>
    </row>
    <row r="17" spans="1:6" s="32" customFormat="1" ht="19.5" customHeight="1">
      <c r="A17" s="346"/>
      <c r="B17" s="352" t="s">
        <v>448</v>
      </c>
      <c r="C17" s="4"/>
      <c r="D17" s="4"/>
      <c r="E17" s="4"/>
      <c r="F17" s="4"/>
    </row>
    <row r="18" spans="1:6" s="32" customFormat="1" ht="19.5" customHeight="1">
      <c r="A18" s="346"/>
      <c r="B18" s="352" t="s">
        <v>449</v>
      </c>
      <c r="C18" s="4"/>
      <c r="D18" s="4"/>
      <c r="E18" s="4"/>
      <c r="F18" s="4"/>
    </row>
    <row r="19" spans="1:6" s="32" customFormat="1" ht="19.5" customHeight="1">
      <c r="A19" s="346"/>
      <c r="B19" s="352" t="s">
        <v>450</v>
      </c>
      <c r="C19" s="4"/>
      <c r="D19" s="4"/>
      <c r="E19" s="4"/>
      <c r="F19" s="4"/>
    </row>
    <row r="20" spans="1:6" s="32" customFormat="1" ht="19.5" customHeight="1">
      <c r="A20" s="346"/>
      <c r="B20" s="352" t="s">
        <v>451</v>
      </c>
      <c r="C20" s="4"/>
      <c r="D20" s="4"/>
      <c r="E20" s="4"/>
      <c r="F20" s="4"/>
    </row>
    <row r="21" spans="1:6" s="32" customFormat="1" ht="19.5" customHeight="1">
      <c r="A21" s="346"/>
      <c r="B21" s="352" t="s">
        <v>452</v>
      </c>
      <c r="C21" s="4"/>
      <c r="D21" s="4"/>
      <c r="E21" s="4"/>
      <c r="F21" s="4"/>
    </row>
    <row r="22" spans="1:6" s="32" customFormat="1" ht="19.5" customHeight="1">
      <c r="A22" s="346"/>
      <c r="B22" s="352" t="s">
        <v>453</v>
      </c>
      <c r="C22" s="4"/>
      <c r="D22" s="4"/>
      <c r="E22" s="4"/>
      <c r="F22" s="4"/>
    </row>
    <row r="23" spans="1:6" s="32" customFormat="1" ht="19.5" customHeight="1">
      <c r="A23" s="346"/>
      <c r="B23" s="352" t="s">
        <v>454</v>
      </c>
      <c r="C23" s="4"/>
      <c r="D23" s="4"/>
      <c r="E23" s="4"/>
      <c r="F23" s="4"/>
    </row>
    <row r="24" spans="1:6" s="32" customFormat="1" ht="19.5" customHeight="1">
      <c r="A24" s="346"/>
      <c r="B24" s="352" t="s">
        <v>455</v>
      </c>
      <c r="C24" s="4"/>
      <c r="D24" s="4"/>
      <c r="E24" s="4"/>
      <c r="F24" s="4"/>
    </row>
    <row r="25" spans="1:6" s="32" customFormat="1" ht="19.5" customHeight="1">
      <c r="A25" s="346"/>
      <c r="B25" s="352" t="s">
        <v>456</v>
      </c>
      <c r="C25" s="4"/>
      <c r="D25" s="4"/>
      <c r="E25" s="4"/>
      <c r="F25" s="4"/>
    </row>
    <row r="26" spans="1:6" s="32" customFormat="1" ht="19.5" customHeight="1">
      <c r="A26" s="346"/>
      <c r="B26" s="352" t="s">
        <v>457</v>
      </c>
      <c r="C26" s="4"/>
      <c r="D26" s="4"/>
      <c r="E26" s="4"/>
      <c r="F26" s="4"/>
    </row>
    <row r="27" spans="1:6" s="32" customFormat="1" ht="19.5" customHeight="1">
      <c r="A27" s="346"/>
      <c r="B27" s="352" t="s">
        <v>458</v>
      </c>
      <c r="C27" s="4"/>
      <c r="D27" s="4"/>
      <c r="E27" s="4"/>
      <c r="F27" s="4"/>
    </row>
    <row r="28" spans="1:6" s="32" customFormat="1" ht="19.5" customHeight="1">
      <c r="A28" s="346"/>
      <c r="B28" s="352" t="s">
        <v>459</v>
      </c>
      <c r="C28" s="4"/>
      <c r="D28" s="4"/>
      <c r="E28" s="4"/>
      <c r="F28" s="4"/>
    </row>
    <row r="29" spans="1:6" s="32" customFormat="1" ht="19.5" customHeight="1">
      <c r="A29" s="346"/>
      <c r="B29" s="352" t="s">
        <v>460</v>
      </c>
      <c r="C29" s="4"/>
      <c r="D29" s="4"/>
      <c r="E29" s="4"/>
      <c r="F29" s="4"/>
    </row>
    <row r="30" spans="1:6" s="32" customFormat="1" ht="19.5" customHeight="1">
      <c r="A30" s="346"/>
      <c r="B30" s="352" t="s">
        <v>461</v>
      </c>
      <c r="C30" s="4"/>
      <c r="D30" s="4"/>
      <c r="E30" s="4"/>
      <c r="F30" s="4"/>
    </row>
    <row r="31" spans="1:6" s="32" customFormat="1" ht="19.5" customHeight="1">
      <c r="A31" s="346"/>
      <c r="B31" s="352" t="s">
        <v>462</v>
      </c>
      <c r="C31" s="4"/>
      <c r="D31" s="4"/>
      <c r="E31" s="4"/>
      <c r="F31" s="4"/>
    </row>
    <row r="32" spans="1:6" s="32" customFormat="1" ht="19.5" customHeight="1">
      <c r="A32" s="346"/>
      <c r="B32" s="352" t="s">
        <v>463</v>
      </c>
      <c r="C32" s="4"/>
      <c r="D32" s="4"/>
      <c r="E32" s="4"/>
      <c r="F32" s="4"/>
    </row>
    <row r="33" spans="1:6" s="32" customFormat="1" ht="19.5" customHeight="1">
      <c r="A33" s="346"/>
      <c r="B33" s="352" t="s">
        <v>464</v>
      </c>
      <c r="C33" s="4"/>
      <c r="D33" s="4"/>
      <c r="E33" s="4"/>
      <c r="F33" s="4"/>
    </row>
    <row r="34" spans="1:6" s="32" customFormat="1" ht="19.5" customHeight="1">
      <c r="A34" s="346"/>
      <c r="B34" s="352" t="s">
        <v>465</v>
      </c>
      <c r="C34" s="4"/>
      <c r="D34" s="4"/>
      <c r="E34" s="4"/>
      <c r="F34" s="4"/>
    </row>
    <row r="35" spans="1:6" s="32" customFormat="1" ht="19.5" customHeight="1">
      <c r="A35" s="346"/>
      <c r="B35" s="352" t="s">
        <v>466</v>
      </c>
      <c r="C35" s="4"/>
      <c r="D35" s="4"/>
      <c r="E35" s="4"/>
      <c r="F35" s="4"/>
    </row>
    <row r="36" spans="1:6" s="32" customFormat="1" ht="19.5" customHeight="1">
      <c r="A36" s="346"/>
      <c r="B36" s="352" t="s">
        <v>467</v>
      </c>
      <c r="C36" s="4"/>
      <c r="D36" s="4"/>
      <c r="E36" s="4"/>
      <c r="F36" s="4"/>
    </row>
    <row r="37" spans="1:6" s="32" customFormat="1" ht="19.5" customHeight="1">
      <c r="A37" s="346"/>
      <c r="B37" s="352" t="s">
        <v>468</v>
      </c>
      <c r="C37" s="4"/>
      <c r="D37" s="4"/>
      <c r="E37" s="4"/>
      <c r="F37" s="4"/>
    </row>
    <row r="38" spans="1:6" s="32" customFormat="1" ht="19.5" customHeight="1">
      <c r="A38" s="346"/>
      <c r="B38" s="352" t="s">
        <v>469</v>
      </c>
      <c r="C38" s="4"/>
      <c r="D38" s="4"/>
      <c r="E38" s="4"/>
      <c r="F38" s="4"/>
    </row>
    <row r="39" spans="1:6" s="32" customFormat="1" ht="19.5" customHeight="1">
      <c r="A39" s="346"/>
      <c r="B39" s="352" t="s">
        <v>470</v>
      </c>
      <c r="C39" s="4"/>
      <c r="D39" s="4"/>
      <c r="E39" s="4"/>
      <c r="F39" s="4"/>
    </row>
    <row r="40" spans="1:6" s="32" customFormat="1" ht="19.5" customHeight="1">
      <c r="A40" s="346"/>
      <c r="B40" s="352" t="s">
        <v>471</v>
      </c>
      <c r="C40" s="4"/>
      <c r="D40" s="4"/>
      <c r="E40" s="4"/>
      <c r="F40" s="4"/>
    </row>
    <row r="41" spans="1:6" s="32" customFormat="1" ht="19.5" customHeight="1">
      <c r="A41" s="351">
        <v>4</v>
      </c>
      <c r="B41" s="352" t="s">
        <v>472</v>
      </c>
      <c r="C41" s="4"/>
      <c r="D41" s="4"/>
      <c r="E41" s="4"/>
      <c r="F41" s="4"/>
    </row>
    <row r="42" spans="1:6" s="32" customFormat="1" ht="19.5" customHeight="1">
      <c r="A42" s="346"/>
      <c r="B42" s="352" t="s">
        <v>473</v>
      </c>
      <c r="C42" s="4"/>
      <c r="D42" s="4"/>
      <c r="E42" s="4"/>
      <c r="F42" s="4"/>
    </row>
    <row r="43" spans="1:6" s="32" customFormat="1" ht="19.5" customHeight="1">
      <c r="A43" s="346"/>
      <c r="B43" s="352" t="s">
        <v>474</v>
      </c>
      <c r="C43" s="4"/>
      <c r="D43" s="4"/>
      <c r="E43" s="4"/>
      <c r="F43" s="4"/>
    </row>
    <row r="44" spans="1:6" s="32" customFormat="1" ht="19.5" customHeight="1">
      <c r="A44" s="346"/>
      <c r="B44" s="352" t="s">
        <v>475</v>
      </c>
      <c r="C44" s="4"/>
      <c r="D44" s="4"/>
      <c r="E44" s="4"/>
      <c r="F44" s="4"/>
    </row>
    <row r="45" spans="1:6" s="32" customFormat="1" ht="19.5" customHeight="1">
      <c r="A45" s="346"/>
      <c r="B45" s="352" t="s">
        <v>476</v>
      </c>
      <c r="C45" s="4">
        <f>138728411000/2877/9</f>
        <v>5357757.3475456685</v>
      </c>
      <c r="D45" s="4"/>
      <c r="E45" s="4"/>
      <c r="F45" s="4"/>
    </row>
    <row r="46" spans="1:6" s="32" customFormat="1" ht="19.5" customHeight="1">
      <c r="A46" s="349" t="s">
        <v>217</v>
      </c>
      <c r="B46" s="350" t="s">
        <v>477</v>
      </c>
      <c r="C46" s="4">
        <f>191671378000/2613/12</f>
        <v>6112749.6491899481</v>
      </c>
      <c r="D46" s="4"/>
      <c r="E46" s="4"/>
      <c r="F46" s="4"/>
    </row>
    <row r="47" spans="1:6" s="32" customFormat="1" ht="19.5" customHeight="1">
      <c r="A47" s="354">
        <v>1</v>
      </c>
      <c r="B47" s="352" t="s">
        <v>478</v>
      </c>
      <c r="C47" s="4"/>
      <c r="D47" s="4"/>
      <c r="E47" s="4"/>
      <c r="F47" s="4"/>
    </row>
    <row r="48" spans="1:6" s="32" customFormat="1" ht="19.5" customHeight="1">
      <c r="A48" s="354">
        <v>2</v>
      </c>
      <c r="B48" s="352" t="s">
        <v>479</v>
      </c>
      <c r="C48" s="4"/>
      <c r="D48" s="4"/>
      <c r="E48" s="4"/>
      <c r="F48" s="4"/>
    </row>
    <row r="49" spans="1:6" s="32" customFormat="1" ht="19.5" customHeight="1">
      <c r="A49" s="349" t="s">
        <v>45</v>
      </c>
      <c r="B49" s="350" t="s">
        <v>480</v>
      </c>
      <c r="C49" s="4"/>
      <c r="D49" s="4"/>
      <c r="E49" s="4"/>
      <c r="F49" s="4"/>
    </row>
    <row r="50" spans="1:6" s="32" customFormat="1" ht="19.5" customHeight="1">
      <c r="A50" s="354">
        <v>1</v>
      </c>
      <c r="B50" s="352" t="s">
        <v>481</v>
      </c>
      <c r="C50" s="4"/>
      <c r="D50" s="4"/>
      <c r="E50" s="4"/>
      <c r="F50" s="4"/>
    </row>
    <row r="51" spans="1:6" s="32" customFormat="1" ht="19.5" customHeight="1">
      <c r="A51" s="354"/>
      <c r="B51" s="352" t="s">
        <v>482</v>
      </c>
      <c r="C51" s="4"/>
      <c r="D51" s="4"/>
      <c r="E51" s="4"/>
      <c r="F51" s="4"/>
    </row>
    <row r="52" spans="1:6" s="32" customFormat="1" ht="19.5" customHeight="1">
      <c r="A52" s="354"/>
      <c r="B52" s="352" t="s">
        <v>483</v>
      </c>
      <c r="C52" s="4"/>
      <c r="D52" s="4"/>
      <c r="E52" s="4"/>
      <c r="F52" s="4"/>
    </row>
    <row r="53" spans="1:6" s="32" customFormat="1" ht="19.5" customHeight="1">
      <c r="A53" s="354">
        <v>2</v>
      </c>
      <c r="B53" s="352" t="s">
        <v>484</v>
      </c>
      <c r="C53" s="4"/>
      <c r="D53" s="4"/>
      <c r="E53" s="4"/>
      <c r="F53" s="4"/>
    </row>
    <row r="54" spans="1:6" s="32" customFormat="1" ht="19.5" customHeight="1">
      <c r="A54" s="354"/>
      <c r="B54" s="352" t="s">
        <v>485</v>
      </c>
      <c r="C54" s="4"/>
      <c r="D54" s="4"/>
      <c r="E54" s="4"/>
      <c r="F54" s="4"/>
    </row>
    <row r="55" spans="1:6" s="32" customFormat="1" ht="19.5" customHeight="1">
      <c r="A55" s="354"/>
      <c r="B55" s="352" t="s">
        <v>486</v>
      </c>
      <c r="C55" s="4"/>
      <c r="D55" s="4"/>
      <c r="E55" s="4"/>
      <c r="F55" s="4"/>
    </row>
    <row r="56" spans="1:6" s="32" customFormat="1" ht="19.5" customHeight="1">
      <c r="A56" s="354"/>
      <c r="B56" s="352" t="s">
        <v>487</v>
      </c>
      <c r="C56" s="4"/>
      <c r="D56" s="4"/>
      <c r="E56" s="4"/>
      <c r="F56" s="4"/>
    </row>
    <row r="57" spans="1:6" s="32" customFormat="1" ht="19.5" customHeight="1">
      <c r="A57" s="354">
        <v>3</v>
      </c>
      <c r="B57" s="352" t="s">
        <v>488</v>
      </c>
      <c r="C57" s="4"/>
      <c r="D57" s="4"/>
      <c r="E57" s="4"/>
      <c r="F57" s="4"/>
    </row>
    <row r="58" spans="1:6" s="32" customFormat="1" ht="19.5" customHeight="1">
      <c r="A58" s="346"/>
      <c r="B58" s="352" t="s">
        <v>489</v>
      </c>
      <c r="C58" s="4"/>
      <c r="D58" s="4"/>
      <c r="E58" s="4"/>
      <c r="F58" s="4"/>
    </row>
    <row r="59" spans="1:6" s="32" customFormat="1" ht="19.5" customHeight="1">
      <c r="A59" s="349" t="s">
        <v>111</v>
      </c>
      <c r="B59" s="350" t="s">
        <v>490</v>
      </c>
      <c r="C59" s="4"/>
      <c r="D59" s="4"/>
      <c r="E59" s="4"/>
      <c r="F59" s="4"/>
    </row>
    <row r="60" spans="1:6" s="32" customFormat="1" ht="19.5" customHeight="1">
      <c r="A60" s="355">
        <v>1</v>
      </c>
      <c r="B60" s="352" t="s">
        <v>491</v>
      </c>
      <c r="C60" s="4"/>
      <c r="D60" s="4"/>
      <c r="E60" s="4"/>
      <c r="F60" s="4"/>
    </row>
    <row r="61" spans="1:6" s="32" customFormat="1" ht="19.5" customHeight="1">
      <c r="A61" s="355"/>
      <c r="B61" s="352" t="s">
        <v>492</v>
      </c>
      <c r="C61" s="4"/>
      <c r="D61" s="4"/>
      <c r="E61" s="4"/>
      <c r="F61" s="4"/>
    </row>
    <row r="62" spans="1:6" s="32" customFormat="1" ht="19.5" customHeight="1">
      <c r="A62" s="355"/>
      <c r="B62" s="352" t="s">
        <v>493</v>
      </c>
      <c r="C62" s="4"/>
      <c r="D62" s="4"/>
      <c r="E62" s="4"/>
      <c r="F62" s="4"/>
    </row>
    <row r="63" spans="1:6" s="32" customFormat="1" ht="19.5" customHeight="1">
      <c r="A63" s="355"/>
      <c r="B63" s="352" t="s">
        <v>494</v>
      </c>
      <c r="C63" s="4"/>
      <c r="D63" s="4"/>
      <c r="E63" s="4"/>
      <c r="F63" s="4"/>
    </row>
    <row r="64" spans="1:6" s="32" customFormat="1" ht="19.5" customHeight="1">
      <c r="A64" s="355"/>
      <c r="B64" s="352" t="s">
        <v>495</v>
      </c>
      <c r="C64" s="4"/>
      <c r="D64" s="4"/>
      <c r="E64" s="4"/>
      <c r="F64" s="4"/>
    </row>
    <row r="65" spans="1:6" s="32" customFormat="1" ht="19.5" customHeight="1">
      <c r="A65" s="355"/>
      <c r="B65" s="352" t="s">
        <v>496</v>
      </c>
      <c r="C65" s="4"/>
      <c r="D65" s="4"/>
      <c r="E65" s="4"/>
      <c r="F65" s="4"/>
    </row>
    <row r="66" spans="1:6" s="32" customFormat="1" ht="19.5" customHeight="1">
      <c r="A66" s="355"/>
      <c r="B66" s="352" t="s">
        <v>497</v>
      </c>
      <c r="C66" s="4"/>
      <c r="D66" s="4"/>
      <c r="E66" s="4"/>
      <c r="F66" s="4"/>
    </row>
    <row r="67" spans="1:6" s="32" customFormat="1" ht="19.5" customHeight="1">
      <c r="A67" s="355"/>
      <c r="B67" s="352" t="s">
        <v>498</v>
      </c>
      <c r="C67" s="4"/>
      <c r="D67" s="4"/>
      <c r="E67" s="4"/>
      <c r="F67" s="4"/>
    </row>
    <row r="68" spans="1:6" s="32" customFormat="1" ht="19.5" customHeight="1">
      <c r="A68" s="355">
        <v>2</v>
      </c>
      <c r="B68" s="352" t="s">
        <v>499</v>
      </c>
      <c r="C68" s="4"/>
      <c r="D68" s="4"/>
      <c r="E68" s="4"/>
      <c r="F68" s="4"/>
    </row>
    <row r="69" spans="1:6" s="32" customFormat="1" ht="19.5" customHeight="1">
      <c r="A69" s="355"/>
      <c r="B69" s="352" t="s">
        <v>500</v>
      </c>
      <c r="C69" s="4"/>
      <c r="D69" s="4"/>
      <c r="E69" s="4"/>
      <c r="F69" s="4"/>
    </row>
    <row r="70" spans="1:6" s="32" customFormat="1" ht="19.5" customHeight="1">
      <c r="A70" s="355"/>
      <c r="B70" s="352" t="s">
        <v>501</v>
      </c>
      <c r="C70" s="4"/>
      <c r="D70" s="4"/>
      <c r="E70" s="4"/>
      <c r="F70" s="4"/>
    </row>
    <row r="71" spans="1:6" s="32" customFormat="1" ht="19.5" customHeight="1">
      <c r="A71" s="355"/>
      <c r="B71" s="352" t="s">
        <v>502</v>
      </c>
      <c r="C71" s="4"/>
      <c r="D71" s="4"/>
      <c r="E71" s="4"/>
      <c r="F71" s="4"/>
    </row>
    <row r="72" spans="1:6" s="32" customFormat="1" ht="19.5" customHeight="1">
      <c r="A72" s="355"/>
      <c r="B72" s="352" t="s">
        <v>503</v>
      </c>
      <c r="C72" s="4"/>
      <c r="D72" s="4"/>
      <c r="E72" s="4"/>
      <c r="F72" s="4"/>
    </row>
    <row r="73" spans="1:6" s="32" customFormat="1" ht="19.5" customHeight="1">
      <c r="A73" s="355"/>
      <c r="B73" s="352" t="s">
        <v>504</v>
      </c>
      <c r="C73" s="4"/>
      <c r="D73" s="4"/>
      <c r="E73" s="4"/>
      <c r="F73" s="4"/>
    </row>
    <row r="74" spans="1:6" s="32" customFormat="1" ht="19.5" customHeight="1">
      <c r="A74" s="355"/>
      <c r="B74" s="352" t="s">
        <v>505</v>
      </c>
      <c r="C74" s="4"/>
      <c r="D74" s="4"/>
      <c r="E74" s="4"/>
      <c r="F74" s="4"/>
    </row>
    <row r="75" spans="1:6" s="32" customFormat="1" ht="19.5" customHeight="1">
      <c r="A75" s="355"/>
      <c r="B75" s="352" t="s">
        <v>506</v>
      </c>
      <c r="C75" s="4"/>
      <c r="D75" s="4"/>
      <c r="E75" s="4"/>
      <c r="F75" s="4"/>
    </row>
    <row r="76" spans="1:6" s="32" customFormat="1" ht="19.5" customHeight="1">
      <c r="A76" s="355"/>
      <c r="B76" s="352" t="s">
        <v>507</v>
      </c>
      <c r="C76" s="4"/>
      <c r="D76" s="4"/>
      <c r="E76" s="4"/>
      <c r="F76" s="4"/>
    </row>
    <row r="77" spans="1:6" s="32" customFormat="1" ht="19.5" customHeight="1">
      <c r="A77" s="355"/>
      <c r="B77" s="352" t="s">
        <v>508</v>
      </c>
      <c r="C77" s="4"/>
      <c r="D77" s="4"/>
      <c r="E77" s="4"/>
      <c r="F77" s="4"/>
    </row>
    <row r="78" spans="1:6" s="32" customFormat="1" ht="19.5" customHeight="1">
      <c r="A78" s="355">
        <v>3</v>
      </c>
      <c r="B78" s="352" t="s">
        <v>509</v>
      </c>
      <c r="C78" s="4"/>
      <c r="D78" s="4"/>
      <c r="E78" s="4"/>
      <c r="F78" s="4"/>
    </row>
    <row r="79" spans="1:6" s="32" customFormat="1" ht="19.5" customHeight="1">
      <c r="A79" s="355"/>
      <c r="B79" s="352" t="s">
        <v>510</v>
      </c>
      <c r="C79" s="4"/>
      <c r="D79" s="4"/>
      <c r="E79" s="4"/>
      <c r="F79" s="4"/>
    </row>
    <row r="80" spans="1:6" s="32" customFormat="1" ht="19.5" customHeight="1">
      <c r="A80" s="355"/>
      <c r="B80" s="352" t="s">
        <v>511</v>
      </c>
      <c r="C80" s="4"/>
      <c r="D80" s="4"/>
      <c r="E80" s="4"/>
      <c r="F80" s="4"/>
    </row>
    <row r="81" spans="1:6" s="32" customFormat="1" ht="19.5" customHeight="1">
      <c r="A81" s="355"/>
      <c r="B81" s="352" t="s">
        <v>512</v>
      </c>
      <c r="C81" s="4"/>
      <c r="D81" s="4"/>
      <c r="E81" s="4"/>
      <c r="F81" s="4"/>
    </row>
    <row r="82" spans="1:6" s="32" customFormat="1" ht="19.5" customHeight="1">
      <c r="A82" s="355"/>
      <c r="B82" s="352" t="s">
        <v>513</v>
      </c>
      <c r="C82" s="4"/>
      <c r="D82" s="4"/>
      <c r="E82" s="4"/>
      <c r="F82" s="4"/>
    </row>
    <row r="83" spans="1:6" s="32" customFormat="1" ht="19.5" customHeight="1">
      <c r="A83" s="355"/>
      <c r="B83" s="352" t="s">
        <v>514</v>
      </c>
      <c r="C83" s="4"/>
      <c r="D83" s="4"/>
      <c r="E83" s="4"/>
      <c r="F83" s="4"/>
    </row>
    <row r="84" spans="1:6" s="32" customFormat="1" ht="19.5" customHeight="1">
      <c r="A84" s="355"/>
      <c r="B84" s="352" t="s">
        <v>515</v>
      </c>
      <c r="C84" s="4"/>
      <c r="D84" s="4"/>
      <c r="E84" s="4"/>
      <c r="F84" s="4"/>
    </row>
    <row r="85" spans="1:6" s="32" customFormat="1" ht="19.5" customHeight="1">
      <c r="A85" s="355"/>
      <c r="B85" s="352" t="s">
        <v>516</v>
      </c>
      <c r="C85" s="4"/>
      <c r="D85" s="4"/>
      <c r="E85" s="4"/>
      <c r="F85" s="4"/>
    </row>
    <row r="86" spans="1:6" s="32" customFormat="1" ht="19.5" customHeight="1">
      <c r="A86" s="355"/>
      <c r="B86" s="352" t="s">
        <v>517</v>
      </c>
      <c r="C86" s="4"/>
      <c r="D86" s="4"/>
      <c r="E86" s="4"/>
      <c r="F86" s="4"/>
    </row>
    <row r="87" spans="1:6" s="32" customFormat="1" ht="19.5" customHeight="1">
      <c r="A87" s="355"/>
      <c r="B87" s="352" t="s">
        <v>518</v>
      </c>
      <c r="C87" s="4"/>
      <c r="D87" s="4"/>
      <c r="E87" s="4"/>
      <c r="F87" s="4"/>
    </row>
    <row r="88" spans="1:6" s="32" customFormat="1" ht="19.5" customHeight="1">
      <c r="A88" s="355"/>
      <c r="B88" s="352" t="s">
        <v>519</v>
      </c>
      <c r="C88" s="4"/>
      <c r="D88" s="4"/>
      <c r="E88" s="4"/>
      <c r="F88" s="4"/>
    </row>
    <row r="89" spans="1:6" s="32" customFormat="1" ht="19.5" customHeight="1">
      <c r="A89" s="355"/>
      <c r="B89" s="352" t="s">
        <v>520</v>
      </c>
      <c r="C89" s="4"/>
      <c r="D89" s="4"/>
      <c r="E89" s="4"/>
      <c r="F89" s="4"/>
    </row>
    <row r="90" spans="1:6" s="32" customFormat="1" ht="19.5" customHeight="1">
      <c r="A90" s="355">
        <v>4</v>
      </c>
      <c r="B90" s="352" t="s">
        <v>521</v>
      </c>
      <c r="C90" s="4"/>
      <c r="D90" s="4"/>
      <c r="E90" s="4"/>
      <c r="F90" s="4"/>
    </row>
    <row r="91" spans="1:6" s="32" customFormat="1" ht="19.5" customHeight="1">
      <c r="A91" s="355"/>
      <c r="B91" s="352" t="s">
        <v>522</v>
      </c>
      <c r="C91" s="4"/>
      <c r="D91" s="4"/>
      <c r="E91" s="4"/>
      <c r="F91" s="4"/>
    </row>
    <row r="92" spans="1:6" s="32" customFormat="1" ht="19.5" customHeight="1">
      <c r="A92" s="355"/>
      <c r="B92" s="352" t="s">
        <v>523</v>
      </c>
      <c r="C92" s="4"/>
      <c r="D92" s="4"/>
      <c r="E92" s="4"/>
      <c r="F92" s="4"/>
    </row>
    <row r="93" spans="1:6" s="32" customFormat="1" ht="19.5" customHeight="1">
      <c r="A93" s="355"/>
      <c r="B93" s="352" t="s">
        <v>524</v>
      </c>
      <c r="C93" s="4"/>
      <c r="D93" s="4"/>
      <c r="E93" s="4"/>
      <c r="F93" s="4"/>
    </row>
    <row r="94" spans="1:6" s="32" customFormat="1" ht="19.5" customHeight="1">
      <c r="A94" s="355"/>
      <c r="B94" s="352" t="s">
        <v>525</v>
      </c>
      <c r="C94" s="4"/>
      <c r="D94" s="4"/>
      <c r="E94" s="4"/>
      <c r="F94" s="4"/>
    </row>
    <row r="95" spans="1:6" s="32" customFormat="1" ht="19.5" customHeight="1">
      <c r="A95" s="355"/>
      <c r="B95" s="352" t="s">
        <v>526</v>
      </c>
      <c r="C95" s="4"/>
      <c r="D95" s="4"/>
      <c r="E95" s="4"/>
      <c r="F95" s="4"/>
    </row>
    <row r="96" spans="1:6" s="32" customFormat="1" ht="19.5" customHeight="1">
      <c r="A96" s="355"/>
      <c r="B96" s="352" t="s">
        <v>527</v>
      </c>
      <c r="C96" s="4"/>
      <c r="D96" s="4"/>
      <c r="E96" s="4"/>
      <c r="F96" s="4"/>
    </row>
    <row r="97" spans="1:6" s="32" customFormat="1" ht="19.5" customHeight="1">
      <c r="A97" s="355"/>
      <c r="B97" s="352" t="s">
        <v>528</v>
      </c>
      <c r="C97" s="4"/>
      <c r="D97" s="4"/>
      <c r="E97" s="4"/>
      <c r="F97" s="4"/>
    </row>
    <row r="98" spans="1:6" s="32" customFormat="1" ht="19.5" customHeight="1">
      <c r="A98" s="355"/>
      <c r="B98" s="352" t="s">
        <v>529</v>
      </c>
      <c r="C98" s="4"/>
      <c r="D98" s="4"/>
      <c r="E98" s="4"/>
      <c r="F98" s="4"/>
    </row>
    <row r="99" spans="1:6" s="32" customFormat="1" ht="19.5" customHeight="1">
      <c r="A99" s="355">
        <v>5</v>
      </c>
      <c r="B99" s="352" t="s">
        <v>530</v>
      </c>
      <c r="C99" s="4"/>
      <c r="D99" s="4"/>
      <c r="E99" s="4"/>
      <c r="F99" s="4"/>
    </row>
    <row r="100" spans="1:6" s="32" customFormat="1" ht="19.5" customHeight="1">
      <c r="A100" s="355"/>
      <c r="B100" s="352" t="s">
        <v>531</v>
      </c>
      <c r="C100" s="4"/>
      <c r="D100" s="4"/>
      <c r="E100" s="4"/>
      <c r="F100" s="4"/>
    </row>
    <row r="101" spans="1:6" s="32" customFormat="1" ht="19.5" customHeight="1">
      <c r="A101" s="355"/>
      <c r="B101" s="352" t="s">
        <v>532</v>
      </c>
      <c r="C101" s="4"/>
      <c r="D101" s="4"/>
      <c r="E101" s="4"/>
      <c r="F101" s="4"/>
    </row>
    <row r="102" spans="1:6" s="32" customFormat="1" ht="19.5" customHeight="1">
      <c r="A102" s="355"/>
      <c r="B102" s="352" t="s">
        <v>533</v>
      </c>
      <c r="C102" s="4"/>
      <c r="D102" s="4"/>
      <c r="E102" s="4"/>
      <c r="F102" s="4"/>
    </row>
    <row r="103" spans="1:6" s="32" customFormat="1" ht="19.5" customHeight="1">
      <c r="A103" s="355">
        <v>6</v>
      </c>
      <c r="B103" s="352" t="s">
        <v>534</v>
      </c>
      <c r="C103" s="4"/>
      <c r="D103" s="4"/>
      <c r="E103" s="4"/>
      <c r="F103" s="4"/>
    </row>
    <row r="104" spans="1:6" s="32" customFormat="1" ht="19.5" customHeight="1">
      <c r="A104" s="355"/>
      <c r="B104" s="352" t="s">
        <v>535</v>
      </c>
      <c r="C104" s="4"/>
      <c r="D104" s="4"/>
      <c r="E104" s="4"/>
      <c r="F104" s="4"/>
    </row>
    <row r="105" spans="1:6" s="32" customFormat="1" ht="19.5" customHeight="1">
      <c r="A105" s="355"/>
      <c r="B105" s="352" t="s">
        <v>536</v>
      </c>
      <c r="C105" s="4"/>
      <c r="D105" s="4"/>
      <c r="E105" s="4"/>
      <c r="F105" s="4"/>
    </row>
    <row r="106" spans="1:6" s="32" customFormat="1" ht="19.5" customHeight="1">
      <c r="A106" s="355">
        <v>7</v>
      </c>
      <c r="B106" s="352" t="s">
        <v>537</v>
      </c>
      <c r="C106" s="4"/>
      <c r="D106" s="4"/>
      <c r="E106" s="4"/>
      <c r="F106" s="4"/>
    </row>
    <row r="107" spans="1:6" s="32" customFormat="1" ht="19.5" customHeight="1">
      <c r="A107" s="355"/>
      <c r="B107" s="352" t="s">
        <v>538</v>
      </c>
      <c r="C107" s="4"/>
      <c r="D107" s="4"/>
      <c r="E107" s="4"/>
      <c r="F107" s="4"/>
    </row>
    <row r="108" spans="1:6" s="32" customFormat="1" ht="19.5" customHeight="1">
      <c r="A108" s="355"/>
      <c r="B108" s="352" t="s">
        <v>539</v>
      </c>
      <c r="C108" s="4"/>
      <c r="D108" s="4"/>
      <c r="E108" s="4"/>
      <c r="F108" s="4"/>
    </row>
    <row r="109" spans="1:6" s="32" customFormat="1" ht="19.5" customHeight="1">
      <c r="A109" s="355"/>
      <c r="B109" s="352" t="s">
        <v>540</v>
      </c>
      <c r="C109" s="4"/>
      <c r="D109" s="4"/>
      <c r="E109" s="4"/>
      <c r="F109" s="4"/>
    </row>
    <row r="110" spans="1:6" s="32" customFormat="1" ht="19.5" customHeight="1">
      <c r="A110" s="355"/>
      <c r="B110" s="352" t="s">
        <v>541</v>
      </c>
      <c r="C110" s="4"/>
      <c r="D110" s="4"/>
      <c r="E110" s="4"/>
      <c r="F110" s="4"/>
    </row>
    <row r="111" spans="1:6" s="32" customFormat="1" ht="19.5" customHeight="1">
      <c r="A111" s="355">
        <v>8</v>
      </c>
      <c r="B111" s="352" t="s">
        <v>542</v>
      </c>
      <c r="C111" s="4"/>
      <c r="D111" s="4"/>
      <c r="E111" s="4"/>
      <c r="F111" s="4"/>
    </row>
    <row r="112" spans="1:6" s="32" customFormat="1" ht="19.5" customHeight="1">
      <c r="A112" s="355"/>
      <c r="B112" s="352" t="s">
        <v>543</v>
      </c>
      <c r="C112" s="4"/>
      <c r="D112" s="4"/>
      <c r="E112" s="4"/>
      <c r="F112" s="4"/>
    </row>
    <row r="113" spans="1:6" s="32" customFormat="1" ht="19.5" customHeight="1">
      <c r="A113" s="355"/>
      <c r="B113" s="352" t="s">
        <v>544</v>
      </c>
      <c r="C113" s="10"/>
      <c r="D113" s="10"/>
      <c r="E113" s="10"/>
      <c r="F113" s="10"/>
    </row>
    <row r="114" spans="1:6" s="32" customFormat="1" ht="19.5" customHeight="1">
      <c r="A114" s="355"/>
      <c r="B114" s="352" t="s">
        <v>545</v>
      </c>
      <c r="C114" s="10"/>
      <c r="D114" s="10"/>
      <c r="E114" s="10"/>
      <c r="F114" s="10"/>
    </row>
    <row r="115" spans="1:6" ht="19.5" customHeight="1">
      <c r="A115" s="356">
        <v>9</v>
      </c>
      <c r="B115" s="352" t="s">
        <v>546</v>
      </c>
      <c r="C115" s="22"/>
      <c r="D115" s="22"/>
      <c r="E115" s="22"/>
      <c r="F115" s="22"/>
    </row>
    <row r="116" spans="1:6" ht="19.5" customHeight="1">
      <c r="A116" s="356"/>
      <c r="B116" s="352" t="s">
        <v>547</v>
      </c>
      <c r="C116" s="22"/>
      <c r="D116" s="22"/>
      <c r="E116" s="22"/>
      <c r="F116" s="22"/>
    </row>
    <row r="117" spans="1:6" ht="19.5" customHeight="1">
      <c r="A117" s="356"/>
      <c r="B117" s="352" t="s">
        <v>548</v>
      </c>
      <c r="C117" s="22"/>
      <c r="D117" s="22"/>
      <c r="E117" s="22"/>
      <c r="F117" s="22"/>
    </row>
    <row r="118" spans="1:6" ht="19.5" customHeight="1">
      <c r="A118" s="356"/>
      <c r="B118" s="352" t="s">
        <v>549</v>
      </c>
      <c r="C118" s="22"/>
      <c r="D118" s="22"/>
      <c r="E118" s="22"/>
      <c r="F118" s="22"/>
    </row>
    <row r="119" spans="1:6" ht="19.5" customHeight="1">
      <c r="A119" s="356"/>
      <c r="B119" s="352" t="s">
        <v>550</v>
      </c>
      <c r="C119" s="22"/>
      <c r="D119" s="22"/>
      <c r="E119" s="22"/>
      <c r="F119" s="22"/>
    </row>
    <row r="120" spans="1:6" ht="19.5" customHeight="1">
      <c r="A120" s="356"/>
      <c r="B120" s="352" t="s">
        <v>551</v>
      </c>
      <c r="C120" s="22"/>
      <c r="D120" s="22"/>
      <c r="E120" s="22"/>
      <c r="F120" s="22"/>
    </row>
    <row r="121" spans="1:6" ht="19.5" customHeight="1">
      <c r="A121" s="356"/>
      <c r="B121" s="352" t="s">
        <v>552</v>
      </c>
      <c r="C121" s="22"/>
      <c r="D121" s="22"/>
      <c r="E121" s="22"/>
      <c r="F121" s="22"/>
    </row>
    <row r="122" spans="1:6" ht="19.5" customHeight="1">
      <c r="A122" s="356"/>
      <c r="B122" s="352" t="s">
        <v>553</v>
      </c>
      <c r="C122" s="22"/>
      <c r="D122" s="22"/>
      <c r="E122" s="22"/>
      <c r="F122" s="22"/>
    </row>
    <row r="123" spans="1:6" ht="19.5" customHeight="1">
      <c r="A123" s="356"/>
      <c r="B123" s="352" t="s">
        <v>554</v>
      </c>
      <c r="C123" s="22"/>
      <c r="D123" s="22"/>
      <c r="E123" s="22"/>
      <c r="F123" s="22"/>
    </row>
    <row r="124" spans="1:6" ht="19.5" customHeight="1">
      <c r="A124" s="356">
        <v>10</v>
      </c>
      <c r="B124" s="352" t="s">
        <v>555</v>
      </c>
      <c r="C124" s="22"/>
      <c r="D124" s="22"/>
      <c r="E124" s="22"/>
      <c r="F124" s="22"/>
    </row>
    <row r="125" spans="1:6" ht="19.5" customHeight="1">
      <c r="A125" s="356"/>
      <c r="B125" s="352" t="s">
        <v>556</v>
      </c>
      <c r="C125" s="22"/>
      <c r="D125" s="22"/>
      <c r="E125" s="22"/>
      <c r="F125" s="22"/>
    </row>
    <row r="126" spans="1:6" ht="19.5" customHeight="1">
      <c r="A126" s="356"/>
      <c r="B126" s="352" t="s">
        <v>557</v>
      </c>
      <c r="C126" s="22"/>
      <c r="D126" s="22"/>
      <c r="E126" s="22"/>
      <c r="F126" s="22"/>
    </row>
    <row r="127" spans="1:6" ht="19.5" customHeight="1">
      <c r="A127" s="356"/>
      <c r="B127" s="352" t="s">
        <v>558</v>
      </c>
      <c r="C127" s="22"/>
      <c r="D127" s="22"/>
      <c r="E127" s="22"/>
      <c r="F127" s="22"/>
    </row>
    <row r="128" spans="1:6" ht="19.5" customHeight="1">
      <c r="A128" s="356"/>
      <c r="B128" s="352" t="s">
        <v>559</v>
      </c>
      <c r="C128" s="22"/>
      <c r="D128" s="22"/>
      <c r="E128" s="22"/>
      <c r="F128" s="22"/>
    </row>
    <row r="129" spans="1:2" ht="19.5" customHeight="1">
      <c r="A129" s="356"/>
      <c r="B129" s="352" t="s">
        <v>560</v>
      </c>
    </row>
    <row r="130" spans="1:2" ht="19.5" customHeight="1">
      <c r="A130" s="356"/>
      <c r="B130" s="352" t="s">
        <v>561</v>
      </c>
    </row>
    <row r="131" spans="1:2" ht="19.5" customHeight="1">
      <c r="A131" s="356">
        <v>11</v>
      </c>
      <c r="B131" s="352" t="s">
        <v>562</v>
      </c>
    </row>
    <row r="132" spans="1:2" ht="19.5" customHeight="1">
      <c r="A132" s="356"/>
      <c r="B132" s="352" t="s">
        <v>563</v>
      </c>
    </row>
    <row r="133" spans="1:2" ht="19.5" customHeight="1">
      <c r="A133" s="356"/>
      <c r="B133" s="352" t="s">
        <v>564</v>
      </c>
    </row>
    <row r="134" spans="1:2" ht="19.5" customHeight="1">
      <c r="A134" s="356"/>
      <c r="B134" s="352" t="s">
        <v>565</v>
      </c>
    </row>
    <row r="135" spans="1:2" ht="19.5" customHeight="1">
      <c r="A135" s="356"/>
      <c r="B135" s="352" t="s">
        <v>566</v>
      </c>
    </row>
    <row r="136" spans="1:2" ht="19.5" customHeight="1">
      <c r="A136" s="356"/>
      <c r="B136" s="352" t="s">
        <v>559</v>
      </c>
    </row>
    <row r="137" spans="1:2" ht="19.5" customHeight="1">
      <c r="A137" s="356"/>
      <c r="B137" s="352" t="s">
        <v>567</v>
      </c>
    </row>
    <row r="138" spans="1:2" ht="19.5" customHeight="1">
      <c r="A138" s="356"/>
      <c r="B138" s="352" t="s">
        <v>568</v>
      </c>
    </row>
    <row r="139" spans="1:2" ht="19.5" customHeight="1">
      <c r="A139" s="356"/>
      <c r="B139" s="352" t="s">
        <v>569</v>
      </c>
    </row>
    <row r="140" spans="1:2" ht="19.5" customHeight="1">
      <c r="A140" s="356"/>
      <c r="B140" s="352" t="s">
        <v>570</v>
      </c>
    </row>
    <row r="141" spans="1:2" ht="19.5" customHeight="1">
      <c r="A141" s="356"/>
      <c r="B141" s="352" t="s">
        <v>571</v>
      </c>
    </row>
    <row r="142" spans="1:2" ht="19.5" customHeight="1">
      <c r="A142" s="356">
        <v>12</v>
      </c>
      <c r="B142" s="352" t="s">
        <v>572</v>
      </c>
    </row>
    <row r="143" spans="1:2" ht="19.5" customHeight="1">
      <c r="A143" s="356"/>
      <c r="B143" s="352" t="s">
        <v>573</v>
      </c>
    </row>
    <row r="144" spans="1:2" ht="19.5" customHeight="1">
      <c r="A144" s="356"/>
      <c r="B144" s="352" t="s">
        <v>567</v>
      </c>
    </row>
    <row r="145" spans="1:2" ht="19.5" customHeight="1">
      <c r="A145" s="356"/>
      <c r="B145" s="352" t="s">
        <v>559</v>
      </c>
    </row>
    <row r="146" spans="1:2" ht="19.5" customHeight="1">
      <c r="A146" s="356"/>
      <c r="B146" s="352" t="s">
        <v>574</v>
      </c>
    </row>
    <row r="147" spans="1:2" ht="19.5" customHeight="1">
      <c r="A147" s="356"/>
      <c r="B147" s="352" t="s">
        <v>575</v>
      </c>
    </row>
    <row r="148" spans="1:2" ht="19.5" customHeight="1">
      <c r="A148" s="356">
        <v>13</v>
      </c>
      <c r="B148" s="352" t="s">
        <v>576</v>
      </c>
    </row>
    <row r="149" spans="1:2" ht="19.5" customHeight="1">
      <c r="A149" s="356"/>
      <c r="B149" s="352" t="s">
        <v>577</v>
      </c>
    </row>
    <row r="150" spans="1:2" ht="19.5" customHeight="1">
      <c r="A150" s="356"/>
      <c r="B150" s="352" t="s">
        <v>578</v>
      </c>
    </row>
    <row r="151" spans="1:2" ht="19.5" customHeight="1">
      <c r="A151" s="356"/>
      <c r="B151" s="352" t="s">
        <v>579</v>
      </c>
    </row>
    <row r="152" spans="1:2" ht="19.5" customHeight="1">
      <c r="A152" s="356">
        <v>14</v>
      </c>
      <c r="B152" s="352" t="s">
        <v>580</v>
      </c>
    </row>
    <row r="153" spans="1:2" ht="19.5" customHeight="1">
      <c r="A153" s="356"/>
      <c r="B153" s="357" t="s">
        <v>581</v>
      </c>
    </row>
    <row r="154" spans="1:2" ht="19.5" customHeight="1">
      <c r="A154" s="356"/>
      <c r="B154" s="357" t="s">
        <v>582</v>
      </c>
    </row>
    <row r="155" spans="1:2" ht="19.5" customHeight="1">
      <c r="A155" s="356"/>
      <c r="B155" s="352" t="s">
        <v>583</v>
      </c>
    </row>
    <row r="156" spans="1:2" ht="17.25" customHeight="1">
      <c r="A156" s="358"/>
      <c r="B156" s="151"/>
    </row>
    <row r="157" spans="1:2" ht="23.25" customHeight="1">
      <c r="A157" s="358"/>
      <c r="B157" s="151"/>
    </row>
    <row r="158" spans="1:2" ht="13.5" customHeight="1">
      <c r="A158" s="358"/>
      <c r="B158" s="151"/>
    </row>
    <row r="159" spans="1:2" ht="13.5" customHeight="1">
      <c r="A159" s="358"/>
      <c r="B159" s="151"/>
    </row>
    <row r="160" spans="1:2" ht="13.5" customHeight="1">
      <c r="A160" s="358"/>
      <c r="B160" s="151"/>
    </row>
    <row r="161" spans="1:2" ht="13.5" customHeight="1">
      <c r="A161" s="358"/>
      <c r="B161" s="151"/>
    </row>
    <row r="162" spans="1:2" ht="13.5" customHeight="1">
      <c r="A162" s="358"/>
      <c r="B162" s="151"/>
    </row>
    <row r="163" spans="1:2" ht="13.5" customHeight="1">
      <c r="A163" s="358"/>
      <c r="B163" s="151"/>
    </row>
    <row r="164" spans="1:2" ht="13.5" customHeight="1">
      <c r="A164" s="358"/>
      <c r="B164" s="151"/>
    </row>
    <row r="165" spans="1:2" ht="13.5" customHeight="1">
      <c r="A165" s="358"/>
      <c r="B165" s="151"/>
    </row>
    <row r="166" spans="1:2" ht="13.5" customHeight="1">
      <c r="A166" s="358"/>
      <c r="B166" s="151"/>
    </row>
    <row r="167" spans="1:2" ht="13.5" customHeight="1">
      <c r="A167" s="358"/>
      <c r="B167" s="151"/>
    </row>
    <row r="168" spans="1:2" ht="13.5" customHeight="1">
      <c r="A168" s="358"/>
      <c r="B168" s="151"/>
    </row>
    <row r="169" spans="1:2" ht="13.5" customHeight="1">
      <c r="A169" s="358"/>
      <c r="B169" s="151"/>
    </row>
    <row r="170" spans="1:2" ht="13.5" customHeight="1">
      <c r="A170" s="358"/>
      <c r="B170" s="151"/>
    </row>
  </sheetData>
  <mergeCells count="2">
    <mergeCell ref="A5:B5"/>
    <mergeCell ref="A6:B6"/>
  </mergeCells>
  <phoneticPr fontId="16" type="noConversion"/>
  <pageMargins left="0.41" right="0.25" top="0.22" bottom="0.4" header="0.2" footer="0.17"/>
  <pageSetup firstPageNumber="12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3">
    <tabColor indexed="33"/>
  </sheetPr>
  <dimension ref="A1:HY32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05" sqref="B205"/>
    </sheetView>
  </sheetViews>
  <sheetFormatPr defaultRowHeight="13.5" customHeight="1"/>
  <cols>
    <col min="1" max="1" width="3.5" style="358" customWidth="1"/>
    <col min="2" max="2" width="55.5" style="151" customWidth="1"/>
    <col min="3" max="3" width="15.625" style="151" customWidth="1"/>
    <col min="4" max="4" width="16.875" style="151" customWidth="1"/>
    <col min="5" max="82" width="13.75" style="18" customWidth="1"/>
    <col min="83" max="16384" width="9" style="18"/>
  </cols>
  <sheetData>
    <row r="1" spans="1:4" ht="26.25" customHeight="1">
      <c r="A1" s="359" t="s">
        <v>70</v>
      </c>
      <c r="B1" s="359" t="s">
        <v>584</v>
      </c>
    </row>
    <row r="2" spans="1:4" ht="21" customHeight="1" thickBot="1">
      <c r="A2" s="360"/>
      <c r="B2" s="348"/>
      <c r="C2" s="361"/>
      <c r="D2" s="361"/>
    </row>
    <row r="3" spans="1:4" ht="18.75" customHeight="1" thickTop="1">
      <c r="A3" s="362" t="s">
        <v>127</v>
      </c>
      <c r="B3" s="363" t="s">
        <v>585</v>
      </c>
      <c r="C3" s="363" t="s">
        <v>586</v>
      </c>
      <c r="D3" s="364" t="s">
        <v>587</v>
      </c>
    </row>
    <row r="4" spans="1:4" ht="18.75" customHeight="1">
      <c r="A4" s="365">
        <v>1</v>
      </c>
      <c r="B4" s="366" t="s">
        <v>588</v>
      </c>
      <c r="C4" s="367">
        <v>3732291260</v>
      </c>
      <c r="D4" s="368">
        <v>1541562876</v>
      </c>
    </row>
    <row r="5" spans="1:4" ht="18.75" customHeight="1">
      <c r="A5" s="369"/>
      <c r="B5" s="370" t="s">
        <v>589</v>
      </c>
      <c r="C5" s="191">
        <v>2060081000</v>
      </c>
      <c r="D5" s="371">
        <v>746748000</v>
      </c>
    </row>
    <row r="6" spans="1:4" ht="18.75" customHeight="1">
      <c r="A6" s="369"/>
      <c r="B6" s="370" t="s">
        <v>590</v>
      </c>
      <c r="C6" s="191">
        <v>1672210260</v>
      </c>
      <c r="D6" s="371">
        <v>794814876</v>
      </c>
    </row>
    <row r="7" spans="1:4" ht="18.75" customHeight="1">
      <c r="A7" s="369"/>
      <c r="B7" s="370" t="s">
        <v>591</v>
      </c>
      <c r="C7" s="191">
        <v>0</v>
      </c>
      <c r="D7" s="371">
        <v>0</v>
      </c>
    </row>
    <row r="8" spans="1:4" ht="18.75" customHeight="1">
      <c r="A8" s="369"/>
      <c r="B8" s="370" t="s">
        <v>592</v>
      </c>
      <c r="C8" s="191">
        <v>0</v>
      </c>
      <c r="D8" s="371">
        <v>0</v>
      </c>
    </row>
    <row r="9" spans="1:4" ht="18.75" customHeight="1">
      <c r="A9" s="369">
        <v>2</v>
      </c>
      <c r="B9" s="366" t="s">
        <v>593</v>
      </c>
      <c r="C9" s="165">
        <v>0</v>
      </c>
      <c r="D9" s="194">
        <v>0</v>
      </c>
    </row>
    <row r="10" spans="1:4" s="24" customFormat="1" ht="18.75" customHeight="1">
      <c r="A10" s="372"/>
      <c r="B10" s="373" t="s">
        <v>594</v>
      </c>
      <c r="C10" s="169">
        <v>0</v>
      </c>
      <c r="D10" s="374">
        <v>0</v>
      </c>
    </row>
    <row r="11" spans="1:4" s="24" customFormat="1" ht="18.75" customHeight="1">
      <c r="A11" s="372"/>
      <c r="B11" s="373" t="s">
        <v>595</v>
      </c>
      <c r="C11" s="184">
        <v>0</v>
      </c>
      <c r="D11" s="374">
        <v>0</v>
      </c>
    </row>
    <row r="12" spans="1:4" ht="18.75" customHeight="1">
      <c r="A12" s="369"/>
      <c r="B12" s="370" t="s">
        <v>596</v>
      </c>
      <c r="C12" s="191">
        <v>0</v>
      </c>
      <c r="D12" s="371">
        <v>0</v>
      </c>
    </row>
    <row r="13" spans="1:4" ht="18.75" customHeight="1">
      <c r="A13" s="369">
        <v>3</v>
      </c>
      <c r="B13" s="366" t="s">
        <v>597</v>
      </c>
      <c r="C13" s="375">
        <v>6723867254</v>
      </c>
      <c r="D13" s="194">
        <v>4402526166</v>
      </c>
    </row>
    <row r="14" spans="1:4" ht="18.75" customHeight="1">
      <c r="A14" s="369"/>
      <c r="B14" s="370" t="s">
        <v>598</v>
      </c>
      <c r="C14" s="169"/>
      <c r="D14" s="376"/>
    </row>
    <row r="15" spans="1:4" ht="18.75" customHeight="1">
      <c r="A15" s="369"/>
      <c r="B15" s="370" t="s">
        <v>599</v>
      </c>
      <c r="C15" s="169">
        <v>0</v>
      </c>
      <c r="D15" s="376">
        <v>0</v>
      </c>
    </row>
    <row r="16" spans="1:4" ht="18.75" customHeight="1">
      <c r="A16" s="369"/>
      <c r="B16" s="370" t="s">
        <v>600</v>
      </c>
      <c r="C16" s="169">
        <v>0</v>
      </c>
      <c r="D16" s="376">
        <v>0</v>
      </c>
    </row>
    <row r="17" spans="1:4" ht="18.75" customHeight="1">
      <c r="A17" s="369"/>
      <c r="B17" s="370" t="s">
        <v>601</v>
      </c>
      <c r="C17" s="169">
        <v>6723867254</v>
      </c>
      <c r="D17" s="170">
        <v>4402526166</v>
      </c>
    </row>
    <row r="18" spans="1:4" ht="18.75" customHeight="1">
      <c r="A18" s="369">
        <v>4</v>
      </c>
      <c r="B18" s="366" t="s">
        <v>602</v>
      </c>
      <c r="C18" s="165"/>
      <c r="D18" s="194"/>
    </row>
    <row r="19" spans="1:4" ht="18.75" customHeight="1">
      <c r="A19" s="369"/>
      <c r="B19" s="370" t="s">
        <v>603</v>
      </c>
      <c r="C19" s="191">
        <v>0</v>
      </c>
      <c r="D19" s="371">
        <v>0</v>
      </c>
    </row>
    <row r="20" spans="1:4" ht="18.75" customHeight="1">
      <c r="A20" s="369"/>
      <c r="B20" s="370" t="s">
        <v>604</v>
      </c>
      <c r="C20" s="191">
        <v>10415836135</v>
      </c>
      <c r="D20" s="371">
        <v>8343558192</v>
      </c>
    </row>
    <row r="21" spans="1:4" ht="18.75" customHeight="1">
      <c r="A21" s="369"/>
      <c r="B21" s="370" t="s">
        <v>605</v>
      </c>
      <c r="C21" s="191">
        <v>149761769</v>
      </c>
      <c r="D21" s="371">
        <v>152650769</v>
      </c>
    </row>
    <row r="22" spans="1:4" ht="18.75" customHeight="1">
      <c r="A22" s="369"/>
      <c r="B22" s="370" t="s">
        <v>606</v>
      </c>
      <c r="C22" s="191">
        <v>25505002203</v>
      </c>
      <c r="D22" s="371">
        <v>57477511841.550018</v>
      </c>
    </row>
    <row r="23" spans="1:4" ht="18.75" customHeight="1">
      <c r="A23" s="369"/>
      <c r="B23" s="370" t="s">
        <v>607</v>
      </c>
      <c r="C23" s="191">
        <v>141886840532</v>
      </c>
      <c r="D23" s="371">
        <v>135942594935.22998</v>
      </c>
    </row>
    <row r="24" spans="1:4" ht="18.75" customHeight="1">
      <c r="A24" s="369"/>
      <c r="B24" s="370" t="s">
        <v>608</v>
      </c>
      <c r="C24" s="191">
        <v>0</v>
      </c>
      <c r="D24" s="371">
        <v>0</v>
      </c>
    </row>
    <row r="25" spans="1:4" ht="18.75" customHeight="1">
      <c r="A25" s="369"/>
      <c r="B25" s="370" t="s">
        <v>609</v>
      </c>
      <c r="C25" s="191">
        <v>0</v>
      </c>
      <c r="D25" s="371">
        <v>0</v>
      </c>
    </row>
    <row r="26" spans="1:4" ht="18.75" customHeight="1">
      <c r="A26" s="369"/>
      <c r="B26" s="370" t="s">
        <v>610</v>
      </c>
      <c r="C26" s="191">
        <v>0</v>
      </c>
      <c r="D26" s="371">
        <v>0</v>
      </c>
    </row>
    <row r="27" spans="1:4" ht="18.75" customHeight="1">
      <c r="A27" s="369"/>
      <c r="B27" s="370" t="s">
        <v>611</v>
      </c>
      <c r="C27" s="191">
        <v>0</v>
      </c>
      <c r="D27" s="371">
        <v>0</v>
      </c>
    </row>
    <row r="28" spans="1:4" ht="18.75" customHeight="1">
      <c r="A28" s="369"/>
      <c r="B28" s="377" t="s">
        <v>612</v>
      </c>
      <c r="C28" s="173">
        <v>177957440639</v>
      </c>
      <c r="D28" s="378">
        <v>201916315737.78</v>
      </c>
    </row>
    <row r="29" spans="1:4" ht="18.75" customHeight="1">
      <c r="A29" s="369"/>
      <c r="B29" s="379" t="s">
        <v>613</v>
      </c>
      <c r="C29" s="169">
        <v>0</v>
      </c>
      <c r="D29" s="376">
        <v>0</v>
      </c>
    </row>
    <row r="30" spans="1:4" ht="18.75" customHeight="1">
      <c r="A30" s="369"/>
      <c r="B30" s="379" t="s">
        <v>614</v>
      </c>
      <c r="C30" s="169"/>
      <c r="D30" s="376"/>
    </row>
    <row r="31" spans="1:4" ht="18.75" customHeight="1">
      <c r="A31" s="369"/>
      <c r="B31" s="377" t="s">
        <v>615</v>
      </c>
      <c r="C31" s="169">
        <v>-439071915</v>
      </c>
      <c r="D31" s="376">
        <v>-439071915</v>
      </c>
    </row>
    <row r="32" spans="1:4" ht="18.75" customHeight="1">
      <c r="A32" s="369"/>
      <c r="B32" s="379" t="s">
        <v>616</v>
      </c>
      <c r="C32" s="169">
        <v>0</v>
      </c>
      <c r="D32" s="376">
        <v>0</v>
      </c>
    </row>
    <row r="33" spans="1:4" ht="18.75" customHeight="1">
      <c r="A33" s="369"/>
      <c r="B33" s="379" t="s">
        <v>617</v>
      </c>
      <c r="C33" s="169"/>
      <c r="D33" s="376"/>
    </row>
    <row r="34" spans="1:4" ht="18.75" customHeight="1">
      <c r="A34" s="369">
        <v>5</v>
      </c>
      <c r="B34" s="366" t="s">
        <v>618</v>
      </c>
      <c r="C34" s="165">
        <v>500240263</v>
      </c>
      <c r="D34" s="165">
        <v>188666678</v>
      </c>
    </row>
    <row r="35" spans="1:4" ht="18.75" customHeight="1">
      <c r="A35" s="369"/>
      <c r="B35" s="370" t="s">
        <v>619</v>
      </c>
      <c r="C35" s="169">
        <v>0</v>
      </c>
      <c r="D35" s="376">
        <v>0</v>
      </c>
    </row>
    <row r="36" spans="1:4" ht="18.75" customHeight="1">
      <c r="A36" s="369"/>
      <c r="B36" s="370" t="s">
        <v>620</v>
      </c>
      <c r="C36" s="169">
        <v>500240263</v>
      </c>
      <c r="D36" s="376">
        <v>188666678</v>
      </c>
    </row>
    <row r="37" spans="1:4" ht="18.75" customHeight="1">
      <c r="A37" s="369">
        <v>6</v>
      </c>
      <c r="B37" s="366" t="s">
        <v>621</v>
      </c>
      <c r="C37" s="165">
        <v>0</v>
      </c>
      <c r="D37" s="194">
        <v>0</v>
      </c>
    </row>
    <row r="38" spans="1:4" s="21" customFormat="1" ht="18.75" customHeight="1">
      <c r="A38" s="369"/>
      <c r="B38" s="370" t="s">
        <v>622</v>
      </c>
      <c r="C38" s="169">
        <v>0</v>
      </c>
      <c r="D38" s="376">
        <v>0</v>
      </c>
    </row>
    <row r="39" spans="1:4" s="21" customFormat="1" ht="24.75" customHeight="1">
      <c r="A39" s="369"/>
      <c r="B39" s="370" t="s">
        <v>623</v>
      </c>
      <c r="C39" s="380">
        <v>0</v>
      </c>
      <c r="D39" s="376">
        <v>0</v>
      </c>
    </row>
    <row r="40" spans="1:4" ht="27.75" customHeight="1" thickBot="1">
      <c r="A40" s="369">
        <v>7</v>
      </c>
      <c r="B40" s="366" t="s">
        <v>624</v>
      </c>
      <c r="C40" s="173">
        <v>0</v>
      </c>
      <c r="D40" s="376">
        <v>0</v>
      </c>
    </row>
    <row r="41" spans="1:4" ht="18.75" hidden="1" customHeight="1">
      <c r="A41" s="369"/>
      <c r="B41" s="370" t="s">
        <v>221</v>
      </c>
      <c r="C41" s="169">
        <v>0</v>
      </c>
      <c r="D41" s="376">
        <v>0</v>
      </c>
    </row>
    <row r="42" spans="1:4" ht="18.75" hidden="1" customHeight="1">
      <c r="A42" s="369"/>
      <c r="B42" s="370" t="s">
        <v>136</v>
      </c>
      <c r="C42" s="169">
        <v>0</v>
      </c>
      <c r="D42" s="376">
        <v>0</v>
      </c>
    </row>
    <row r="43" spans="1:4" s="21" customFormat="1" ht="9.75" hidden="1" customHeight="1">
      <c r="A43" s="369"/>
      <c r="B43" s="370" t="s">
        <v>90</v>
      </c>
      <c r="C43" s="169">
        <v>0</v>
      </c>
      <c r="D43" s="376">
        <v>0</v>
      </c>
    </row>
    <row r="44" spans="1:4" s="21" customFormat="1" ht="11.25" hidden="1" customHeight="1" thickBot="1">
      <c r="A44" s="369"/>
      <c r="B44" s="370" t="s">
        <v>128</v>
      </c>
      <c r="C44" s="169">
        <v>0</v>
      </c>
      <c r="D44" s="376">
        <v>0</v>
      </c>
    </row>
    <row r="45" spans="1:4" s="21" customFormat="1" ht="34.5" customHeight="1" thickTop="1">
      <c r="A45" s="362" t="s">
        <v>127</v>
      </c>
      <c r="B45" s="363" t="s">
        <v>585</v>
      </c>
      <c r="C45" s="363" t="s">
        <v>586</v>
      </c>
      <c r="D45" s="364" t="s">
        <v>587</v>
      </c>
    </row>
    <row r="46" spans="1:4" ht="22.5" customHeight="1">
      <c r="A46" s="369">
        <v>13</v>
      </c>
      <c r="B46" s="366" t="s">
        <v>625</v>
      </c>
      <c r="C46" s="173">
        <v>0</v>
      </c>
      <c r="D46" s="173">
        <v>0</v>
      </c>
    </row>
    <row r="47" spans="1:4" ht="15" hidden="1" customHeight="1">
      <c r="A47" s="369"/>
      <c r="B47" s="370" t="s">
        <v>6</v>
      </c>
      <c r="C47" s="169">
        <v>0</v>
      </c>
      <c r="D47" s="169">
        <v>0</v>
      </c>
    </row>
    <row r="48" spans="1:4" ht="15" hidden="1" customHeight="1">
      <c r="A48" s="369"/>
      <c r="B48" s="370" t="s">
        <v>46</v>
      </c>
      <c r="C48" s="169">
        <v>0</v>
      </c>
      <c r="D48" s="169">
        <v>0</v>
      </c>
    </row>
    <row r="49" spans="1:4" ht="15" hidden="1" customHeight="1">
      <c r="A49" s="369"/>
      <c r="B49" s="370" t="s">
        <v>220</v>
      </c>
      <c r="C49" s="169">
        <v>0</v>
      </c>
      <c r="D49" s="169">
        <v>0</v>
      </c>
    </row>
    <row r="50" spans="1:4" s="21" customFormat="1" ht="14.25" hidden="1" customHeight="1">
      <c r="A50" s="369"/>
      <c r="B50" s="370" t="s">
        <v>47</v>
      </c>
      <c r="C50" s="169">
        <v>0</v>
      </c>
      <c r="D50" s="169">
        <v>0</v>
      </c>
    </row>
    <row r="51" spans="1:4" s="21" customFormat="1" ht="14.25" hidden="1" customHeight="1">
      <c r="A51" s="369"/>
      <c r="B51" s="370" t="s">
        <v>231</v>
      </c>
      <c r="C51" s="169"/>
      <c r="D51" s="169"/>
    </row>
    <row r="52" spans="1:4" s="21" customFormat="1" ht="14.25" hidden="1" customHeight="1">
      <c r="A52" s="369"/>
      <c r="B52" s="379" t="s">
        <v>99</v>
      </c>
      <c r="C52" s="381"/>
      <c r="D52" s="381"/>
    </row>
    <row r="53" spans="1:4" s="21" customFormat="1" ht="14.25" hidden="1" customHeight="1">
      <c r="A53" s="369"/>
      <c r="B53" s="379" t="s">
        <v>100</v>
      </c>
      <c r="C53" s="381"/>
      <c r="D53" s="381"/>
    </row>
    <row r="54" spans="1:4" s="21" customFormat="1" ht="14.25" hidden="1" customHeight="1">
      <c r="A54" s="369"/>
      <c r="B54" s="379" t="s">
        <v>101</v>
      </c>
      <c r="C54" s="381"/>
      <c r="D54" s="381"/>
    </row>
    <row r="55" spans="1:4" s="21" customFormat="1" ht="14.25" hidden="1" customHeight="1">
      <c r="A55" s="369"/>
      <c r="B55" s="379" t="s">
        <v>102</v>
      </c>
      <c r="C55" s="381"/>
      <c r="D55" s="381"/>
    </row>
    <row r="56" spans="1:4" ht="22.5" customHeight="1">
      <c r="A56" s="369">
        <v>14</v>
      </c>
      <c r="B56" s="366" t="s">
        <v>626</v>
      </c>
      <c r="C56" s="173">
        <v>31299540528</v>
      </c>
      <c r="D56" s="173">
        <v>31991397701</v>
      </c>
    </row>
    <row r="57" spans="1:4" ht="17.25" customHeight="1">
      <c r="A57" s="369"/>
      <c r="B57" s="370" t="s">
        <v>627</v>
      </c>
      <c r="C57" s="169">
        <v>587815416</v>
      </c>
      <c r="D57" s="169">
        <v>689070416</v>
      </c>
    </row>
    <row r="58" spans="1:4" ht="15">
      <c r="A58" s="369"/>
      <c r="B58" s="370" t="s">
        <v>628</v>
      </c>
      <c r="C58" s="169">
        <v>1403042678</v>
      </c>
      <c r="D58" s="169">
        <v>1870723571</v>
      </c>
    </row>
    <row r="59" spans="1:4" ht="15" hidden="1" customHeight="1">
      <c r="A59" s="369"/>
      <c r="B59" s="370" t="s">
        <v>629</v>
      </c>
      <c r="C59" s="169">
        <v>154212093</v>
      </c>
      <c r="D59" s="169">
        <v>205616124</v>
      </c>
    </row>
    <row r="60" spans="1:4" ht="15" hidden="1" customHeight="1">
      <c r="A60" s="369"/>
      <c r="B60" s="370" t="s">
        <v>630</v>
      </c>
      <c r="C60" s="169">
        <v>16765317201</v>
      </c>
      <c r="D60" s="169">
        <v>24287771167</v>
      </c>
    </row>
    <row r="61" spans="1:4" ht="15" hidden="1" customHeight="1">
      <c r="A61" s="369"/>
      <c r="B61" s="370" t="s">
        <v>631</v>
      </c>
      <c r="C61" s="169">
        <v>7683937500</v>
      </c>
      <c r="D61" s="169"/>
    </row>
    <row r="62" spans="1:4" ht="21" customHeight="1">
      <c r="A62" s="369"/>
      <c r="B62" s="370" t="s">
        <v>632</v>
      </c>
      <c r="C62" s="169">
        <v>2464036587</v>
      </c>
      <c r="D62" s="169">
        <v>2464036587</v>
      </c>
    </row>
    <row r="63" spans="1:4" ht="15">
      <c r="A63" s="369"/>
      <c r="B63" s="370" t="s">
        <v>633</v>
      </c>
      <c r="C63" s="169">
        <v>151128000</v>
      </c>
      <c r="D63" s="169">
        <v>151128000</v>
      </c>
    </row>
    <row r="64" spans="1:4" ht="15">
      <c r="A64" s="369"/>
      <c r="B64" s="370" t="s">
        <v>634</v>
      </c>
      <c r="C64" s="169">
        <v>726822177</v>
      </c>
      <c r="D64" s="169">
        <v>765075976</v>
      </c>
    </row>
    <row r="65" spans="1:4" ht="18.75" customHeight="1">
      <c r="A65" s="369"/>
      <c r="B65" s="370" t="s">
        <v>635</v>
      </c>
      <c r="C65" s="169">
        <v>1363228876</v>
      </c>
      <c r="D65" s="169">
        <v>1557975860</v>
      </c>
    </row>
    <row r="66" spans="1:4" ht="15">
      <c r="A66" s="369">
        <v>15</v>
      </c>
      <c r="B66" s="366" t="s">
        <v>636</v>
      </c>
      <c r="C66" s="173">
        <v>146353710005</v>
      </c>
      <c r="D66" s="173">
        <v>148274227459</v>
      </c>
    </row>
    <row r="67" spans="1:4" ht="15">
      <c r="A67" s="369"/>
      <c r="B67" s="370" t="s">
        <v>637</v>
      </c>
      <c r="C67" s="169">
        <v>146353710005</v>
      </c>
      <c r="D67" s="169">
        <v>148274227459</v>
      </c>
    </row>
    <row r="68" spans="1:4" ht="15">
      <c r="A68" s="369"/>
      <c r="B68" s="370" t="s">
        <v>638</v>
      </c>
      <c r="C68" s="382">
        <v>0</v>
      </c>
      <c r="D68" s="382">
        <v>0</v>
      </c>
    </row>
    <row r="69" spans="1:4" ht="15">
      <c r="A69" s="369">
        <v>16</v>
      </c>
      <c r="B69" s="366" t="s">
        <v>639</v>
      </c>
      <c r="C69" s="383">
        <v>32995071537</v>
      </c>
      <c r="D69" s="383">
        <v>37864092410</v>
      </c>
    </row>
    <row r="70" spans="1:4" ht="15">
      <c r="A70" s="369"/>
      <c r="B70" s="384" t="s">
        <v>640</v>
      </c>
      <c r="C70" s="227">
        <v>12499360669</v>
      </c>
      <c r="D70" s="227">
        <v>15451850854</v>
      </c>
    </row>
    <row r="71" spans="1:4" ht="15">
      <c r="A71" s="369"/>
      <c r="B71" s="384" t="s">
        <v>641</v>
      </c>
      <c r="C71" s="169">
        <v>0</v>
      </c>
      <c r="D71" s="169">
        <v>0</v>
      </c>
    </row>
    <row r="72" spans="1:4" ht="15">
      <c r="A72" s="369"/>
      <c r="B72" s="384" t="s">
        <v>642</v>
      </c>
      <c r="C72" s="169">
        <v>0</v>
      </c>
      <c r="D72" s="169">
        <v>0</v>
      </c>
    </row>
    <row r="73" spans="1:4" ht="15">
      <c r="A73" s="369"/>
      <c r="B73" s="384" t="s">
        <v>643</v>
      </c>
      <c r="C73" s="227">
        <v>1180482553</v>
      </c>
      <c r="D73" s="227">
        <v>3701580786</v>
      </c>
    </row>
    <row r="74" spans="1:4" ht="15">
      <c r="A74" s="369"/>
      <c r="B74" s="384" t="s">
        <v>644</v>
      </c>
      <c r="C74" s="227">
        <v>0</v>
      </c>
      <c r="D74" s="227"/>
    </row>
    <row r="75" spans="1:4" ht="15">
      <c r="A75" s="369"/>
      <c r="B75" s="384" t="s">
        <v>645</v>
      </c>
      <c r="C75" s="227">
        <v>0</v>
      </c>
      <c r="D75" s="227">
        <v>0</v>
      </c>
    </row>
    <row r="76" spans="1:4" ht="18" customHeight="1">
      <c r="A76" s="369"/>
      <c r="B76" s="384" t="s">
        <v>646</v>
      </c>
      <c r="C76" s="227">
        <v>18237338315</v>
      </c>
      <c r="D76" s="227">
        <v>13675740770</v>
      </c>
    </row>
    <row r="77" spans="1:4" ht="15">
      <c r="A77" s="369"/>
      <c r="B77" s="384" t="s">
        <v>647</v>
      </c>
      <c r="C77" s="227">
        <v>0</v>
      </c>
      <c r="D77" s="227">
        <v>0</v>
      </c>
    </row>
    <row r="78" spans="1:4" ht="15">
      <c r="A78" s="369"/>
      <c r="B78" s="384" t="s">
        <v>648</v>
      </c>
      <c r="C78" s="227">
        <v>0</v>
      </c>
      <c r="D78" s="227">
        <v>0</v>
      </c>
    </row>
    <row r="79" spans="1:4" ht="15">
      <c r="A79" s="369"/>
      <c r="B79" s="384" t="s">
        <v>649</v>
      </c>
      <c r="C79" s="227">
        <v>1077890000</v>
      </c>
      <c r="D79" s="227">
        <v>5034920000</v>
      </c>
    </row>
    <row r="80" spans="1:4" ht="15">
      <c r="A80" s="369">
        <v>17</v>
      </c>
      <c r="B80" s="366" t="s">
        <v>650</v>
      </c>
      <c r="C80" s="173">
        <v>21176708979</v>
      </c>
      <c r="D80" s="173">
        <v>3322891814</v>
      </c>
    </row>
    <row r="81" spans="1:4" ht="15">
      <c r="A81" s="369"/>
      <c r="B81" s="385" t="s">
        <v>651</v>
      </c>
      <c r="C81" s="169">
        <v>0</v>
      </c>
      <c r="D81" s="169">
        <v>3302201850</v>
      </c>
    </row>
    <row r="82" spans="1:4" ht="15">
      <c r="A82" s="369"/>
      <c r="B82" s="385" t="s">
        <v>652</v>
      </c>
      <c r="C82" s="169">
        <v>21176708979</v>
      </c>
      <c r="D82" s="169"/>
    </row>
    <row r="83" spans="1:4" s="31" customFormat="1" ht="15">
      <c r="A83" s="369"/>
      <c r="B83" s="385" t="s">
        <v>653</v>
      </c>
      <c r="C83" s="169">
        <v>0</v>
      </c>
      <c r="D83" s="181">
        <v>0</v>
      </c>
    </row>
    <row r="84" spans="1:4" s="23" customFormat="1" ht="19.5" customHeight="1">
      <c r="A84" s="369"/>
      <c r="B84" s="385" t="s">
        <v>654</v>
      </c>
      <c r="C84" s="169">
        <v>0</v>
      </c>
      <c r="D84" s="169">
        <v>0</v>
      </c>
    </row>
    <row r="85" spans="1:4" s="24" customFormat="1" ht="15">
      <c r="A85" s="369"/>
      <c r="B85" s="385" t="s">
        <v>655</v>
      </c>
      <c r="C85" s="169">
        <v>0</v>
      </c>
      <c r="D85" s="169">
        <v>19399716</v>
      </c>
    </row>
    <row r="86" spans="1:4" s="24" customFormat="1" ht="15">
      <c r="A86" s="369"/>
      <c r="B86" s="385" t="s">
        <v>656</v>
      </c>
      <c r="C86" s="169">
        <v>0</v>
      </c>
      <c r="D86" s="169">
        <v>1290248</v>
      </c>
    </row>
    <row r="87" spans="1:4" s="24" customFormat="1" ht="15">
      <c r="A87" s="386"/>
      <c r="B87" s="387" t="s">
        <v>657</v>
      </c>
      <c r="C87" s="169">
        <v>0</v>
      </c>
      <c r="D87" s="169">
        <v>0</v>
      </c>
    </row>
    <row r="88" spans="1:4" s="24" customFormat="1" ht="15">
      <c r="A88" s="388">
        <v>18</v>
      </c>
      <c r="B88" s="366" t="s">
        <v>658</v>
      </c>
      <c r="C88" s="173">
        <v>13045913840</v>
      </c>
      <c r="D88" s="173">
        <v>14650754298</v>
      </c>
    </row>
    <row r="89" spans="1:4" s="24" customFormat="1" ht="15">
      <c r="A89" s="372"/>
      <c r="B89" s="389" t="s">
        <v>659</v>
      </c>
      <c r="C89" s="227"/>
      <c r="D89" s="227"/>
    </row>
    <row r="90" spans="1:4" s="24" customFormat="1" ht="15">
      <c r="A90" s="372"/>
      <c r="B90" s="389" t="s">
        <v>660</v>
      </c>
      <c r="C90" s="390">
        <v>1025563915</v>
      </c>
      <c r="D90" s="227">
        <v>501753205</v>
      </c>
    </row>
    <row r="91" spans="1:4" s="24" customFormat="1" ht="15">
      <c r="A91" s="372"/>
      <c r="B91" s="389" t="s">
        <v>661</v>
      </c>
      <c r="C91" s="390"/>
      <c r="D91" s="227"/>
    </row>
    <row r="92" spans="1:4" s="24" customFormat="1" ht="15">
      <c r="A92" s="372"/>
      <c r="B92" s="389" t="s">
        <v>662</v>
      </c>
      <c r="C92" s="390">
        <v>129713927</v>
      </c>
      <c r="D92" s="227">
        <v>129713927</v>
      </c>
    </row>
    <row r="93" spans="1:4" ht="24.75" customHeight="1">
      <c r="A93" s="372"/>
      <c r="B93" s="389" t="s">
        <v>663</v>
      </c>
      <c r="C93" s="390">
        <v>173124805</v>
      </c>
      <c r="D93" s="227">
        <v>185414320</v>
      </c>
    </row>
    <row r="94" spans="1:4" ht="15">
      <c r="A94" s="372"/>
      <c r="B94" s="389" t="s">
        <v>664</v>
      </c>
      <c r="C94" s="390">
        <v>11717511193</v>
      </c>
      <c r="D94" s="391">
        <v>13833872846</v>
      </c>
    </row>
    <row r="95" spans="1:4" ht="15">
      <c r="A95" s="369">
        <v>19</v>
      </c>
      <c r="B95" s="366" t="s">
        <v>665</v>
      </c>
      <c r="C95" s="173">
        <v>0</v>
      </c>
      <c r="D95" s="173">
        <v>0</v>
      </c>
    </row>
    <row r="96" spans="1:4" ht="18.75" customHeight="1">
      <c r="A96" s="369"/>
      <c r="B96" s="385" t="s">
        <v>666</v>
      </c>
      <c r="C96" s="169">
        <v>0</v>
      </c>
      <c r="D96" s="169">
        <v>0</v>
      </c>
    </row>
    <row r="97" spans="1:4" ht="15">
      <c r="A97" s="369"/>
      <c r="B97" s="385" t="s">
        <v>667</v>
      </c>
      <c r="C97" s="169">
        <v>0</v>
      </c>
      <c r="D97" s="169">
        <v>0</v>
      </c>
    </row>
    <row r="98" spans="1:4" s="38" customFormat="1" ht="22.5" customHeight="1">
      <c r="A98" s="369">
        <v>20</v>
      </c>
      <c r="B98" s="366" t="s">
        <v>668</v>
      </c>
      <c r="C98" s="173">
        <v>70641135433</v>
      </c>
      <c r="D98" s="173">
        <v>80694135433</v>
      </c>
    </row>
    <row r="99" spans="1:4" s="38" customFormat="1" ht="22.5" customHeight="1">
      <c r="A99" s="369" t="s">
        <v>207</v>
      </c>
      <c r="B99" s="385" t="s">
        <v>669</v>
      </c>
      <c r="C99" s="191">
        <v>70641135433</v>
      </c>
      <c r="D99" s="191">
        <v>80694135433</v>
      </c>
    </row>
    <row r="100" spans="1:4" s="38" customFormat="1" ht="22.5" customHeight="1">
      <c r="A100" s="392"/>
      <c r="B100" s="393" t="s">
        <v>670</v>
      </c>
      <c r="C100" s="394">
        <v>70641135433</v>
      </c>
      <c r="D100" s="394">
        <v>80694135433</v>
      </c>
    </row>
    <row r="101" spans="1:4" ht="22.5" hidden="1" customHeight="1">
      <c r="A101" s="392"/>
      <c r="B101" s="393" t="s">
        <v>671</v>
      </c>
      <c r="C101" s="394"/>
      <c r="D101" s="394"/>
    </row>
    <row r="102" spans="1:4" s="38" customFormat="1" ht="22.5" hidden="1" customHeight="1">
      <c r="A102" s="392"/>
      <c r="B102" s="393" t="s">
        <v>672</v>
      </c>
      <c r="C102" s="381"/>
      <c r="D102" s="381"/>
    </row>
    <row r="103" spans="1:4" s="38" customFormat="1" ht="22.5" hidden="1" customHeight="1">
      <c r="A103" s="369" t="s">
        <v>208</v>
      </c>
      <c r="B103" s="385" t="s">
        <v>147</v>
      </c>
      <c r="C103" s="173">
        <v>0</v>
      </c>
      <c r="D103" s="173">
        <v>0</v>
      </c>
    </row>
    <row r="104" spans="1:4" s="38" customFormat="1" ht="22.5" hidden="1" customHeight="1">
      <c r="A104" s="392"/>
      <c r="B104" s="393" t="s">
        <v>148</v>
      </c>
      <c r="C104" s="381"/>
      <c r="D104" s="381"/>
    </row>
    <row r="105" spans="1:4" ht="21.75" customHeight="1">
      <c r="A105" s="392"/>
      <c r="B105" s="393" t="s">
        <v>110</v>
      </c>
      <c r="C105" s="381"/>
      <c r="D105" s="381"/>
    </row>
    <row r="106" spans="1:4" ht="15" hidden="1" customHeight="1">
      <c r="A106" s="392"/>
      <c r="B106" s="393" t="s">
        <v>246</v>
      </c>
      <c r="C106" s="381"/>
      <c r="D106" s="381"/>
    </row>
    <row r="107" spans="1:4" ht="15" hidden="1" customHeight="1">
      <c r="A107" s="395">
        <v>21</v>
      </c>
      <c r="B107" s="396" t="s">
        <v>673</v>
      </c>
      <c r="C107" s="397"/>
      <c r="D107" s="397"/>
    </row>
    <row r="108" spans="1:4" ht="15" hidden="1" customHeight="1">
      <c r="A108" s="398" t="s">
        <v>207</v>
      </c>
      <c r="B108" s="399" t="s">
        <v>184</v>
      </c>
      <c r="C108" s="400"/>
      <c r="D108" s="401"/>
    </row>
    <row r="109" spans="1:4" ht="15" hidden="1" customHeight="1">
      <c r="A109" s="369"/>
      <c r="B109" s="385" t="s">
        <v>189</v>
      </c>
      <c r="C109" s="169"/>
      <c r="D109" s="376"/>
    </row>
    <row r="110" spans="1:4" ht="15" hidden="1" customHeight="1">
      <c r="A110" s="369"/>
      <c r="B110" s="385" t="s">
        <v>185</v>
      </c>
      <c r="C110" s="169"/>
      <c r="D110" s="376"/>
    </row>
    <row r="111" spans="1:4" ht="15" hidden="1" customHeight="1">
      <c r="A111" s="369"/>
      <c r="B111" s="385" t="s">
        <v>143</v>
      </c>
      <c r="C111" s="169"/>
      <c r="D111" s="376"/>
    </row>
    <row r="112" spans="1:4" ht="15" hidden="1" customHeight="1">
      <c r="A112" s="369"/>
      <c r="B112" s="385" t="s">
        <v>144</v>
      </c>
      <c r="C112" s="169"/>
      <c r="D112" s="376"/>
    </row>
    <row r="113" spans="1:4" ht="15" hidden="1" customHeight="1">
      <c r="A113" s="369" t="s">
        <v>208</v>
      </c>
      <c r="B113" s="385" t="s">
        <v>145</v>
      </c>
      <c r="C113" s="169"/>
      <c r="D113" s="376"/>
    </row>
    <row r="114" spans="1:4" ht="15" hidden="1" customHeight="1">
      <c r="A114" s="369"/>
      <c r="B114" s="385" t="s">
        <v>19</v>
      </c>
      <c r="C114" s="169"/>
      <c r="D114" s="376"/>
    </row>
    <row r="115" spans="1:4" ht="15" hidden="1" customHeight="1">
      <c r="A115" s="369"/>
      <c r="B115" s="385" t="s">
        <v>257</v>
      </c>
      <c r="C115" s="169"/>
      <c r="D115" s="376"/>
    </row>
    <row r="116" spans="1:4" s="23" customFormat="1" ht="15" hidden="1" customHeight="1">
      <c r="A116" s="395"/>
      <c r="B116" s="402" t="s">
        <v>258</v>
      </c>
      <c r="C116" s="397"/>
      <c r="D116" s="403"/>
    </row>
    <row r="117" spans="1:4" s="23" customFormat="1" ht="15" hidden="1" customHeight="1">
      <c r="A117" s="404" t="s">
        <v>127</v>
      </c>
      <c r="B117" s="405" t="s">
        <v>181</v>
      </c>
      <c r="C117" s="405" t="s">
        <v>182</v>
      </c>
      <c r="D117" s="406" t="s">
        <v>182</v>
      </c>
    </row>
    <row r="118" spans="1:4" s="24" customFormat="1" ht="15" hidden="1" customHeight="1">
      <c r="A118" s="388">
        <v>23</v>
      </c>
      <c r="B118" s="366" t="s">
        <v>112</v>
      </c>
      <c r="C118" s="181"/>
      <c r="D118" s="407"/>
    </row>
    <row r="119" spans="1:4" s="24" customFormat="1" ht="15" hidden="1" customHeight="1">
      <c r="A119" s="388"/>
      <c r="B119" s="389" t="s">
        <v>135</v>
      </c>
      <c r="C119" s="181"/>
      <c r="D119" s="181"/>
    </row>
    <row r="120" spans="1:4" s="24" customFormat="1" ht="15" hidden="1" customHeight="1">
      <c r="A120" s="372"/>
      <c r="B120" s="389" t="s">
        <v>113</v>
      </c>
      <c r="C120" s="184"/>
      <c r="D120" s="181"/>
    </row>
    <row r="121" spans="1:4" s="24" customFormat="1" ht="15" hidden="1" customHeight="1">
      <c r="A121" s="372"/>
      <c r="B121" s="389" t="s">
        <v>114</v>
      </c>
      <c r="C121" s="184"/>
      <c r="D121" s="184"/>
    </row>
    <row r="122" spans="1:4" ht="15" hidden="1" customHeight="1">
      <c r="A122" s="408"/>
      <c r="B122" s="409" t="s">
        <v>115</v>
      </c>
      <c r="C122" s="410"/>
      <c r="D122" s="403"/>
    </row>
    <row r="123" spans="1:4" ht="15" hidden="1" customHeight="1">
      <c r="A123" s="404" t="s">
        <v>127</v>
      </c>
      <c r="B123" s="405" t="s">
        <v>181</v>
      </c>
      <c r="C123" s="405" t="s">
        <v>15</v>
      </c>
      <c r="D123" s="406" t="s">
        <v>15</v>
      </c>
    </row>
    <row r="124" spans="1:4" ht="15" hidden="1" customHeight="1">
      <c r="A124" s="369">
        <v>24</v>
      </c>
      <c r="B124" s="366" t="s">
        <v>116</v>
      </c>
      <c r="C124" s="169"/>
      <c r="D124" s="376"/>
    </row>
    <row r="125" spans="1:4" ht="15" hidden="1" customHeight="1">
      <c r="A125" s="369" t="s">
        <v>207</v>
      </c>
      <c r="B125" s="385" t="s">
        <v>117</v>
      </c>
      <c r="C125" s="169"/>
      <c r="D125" s="376"/>
    </row>
    <row r="126" spans="1:4" ht="15" hidden="1" customHeight="1">
      <c r="A126" s="369"/>
      <c r="B126" s="385" t="s">
        <v>118</v>
      </c>
      <c r="C126" s="169"/>
      <c r="D126" s="376"/>
    </row>
    <row r="127" spans="1:4" ht="15" hidden="1" customHeight="1">
      <c r="A127" s="369"/>
      <c r="B127" s="385" t="s">
        <v>95</v>
      </c>
      <c r="C127" s="169"/>
      <c r="D127" s="376"/>
    </row>
    <row r="128" spans="1:4" ht="15" hidden="1" customHeight="1">
      <c r="A128" s="395" t="s">
        <v>208</v>
      </c>
      <c r="B128" s="402" t="s">
        <v>11</v>
      </c>
      <c r="C128" s="397"/>
      <c r="D128" s="403"/>
    </row>
    <row r="129" spans="1:4" ht="15" hidden="1" customHeight="1">
      <c r="A129" s="398"/>
      <c r="B129" s="399" t="s">
        <v>262</v>
      </c>
      <c r="C129" s="400"/>
      <c r="D129" s="401"/>
    </row>
    <row r="130" spans="1:4" ht="1.5" hidden="1" customHeight="1">
      <c r="A130" s="369"/>
      <c r="B130" s="385" t="s">
        <v>96</v>
      </c>
      <c r="C130" s="169"/>
      <c r="D130" s="376"/>
    </row>
    <row r="131" spans="1:4" ht="18" hidden="1" customHeight="1">
      <c r="A131" s="369"/>
      <c r="B131" s="385" t="s">
        <v>97</v>
      </c>
      <c r="C131" s="169"/>
      <c r="D131" s="376"/>
    </row>
    <row r="132" spans="1:4" ht="32.25" customHeight="1">
      <c r="A132" s="365"/>
      <c r="B132" s="411" t="s">
        <v>121</v>
      </c>
      <c r="C132" s="412"/>
      <c r="D132" s="413"/>
    </row>
    <row r="133" spans="1:4" ht="28.5" customHeight="1">
      <c r="A133" s="395"/>
      <c r="B133" s="402"/>
      <c r="C133" s="397"/>
      <c r="D133" s="403"/>
    </row>
    <row r="134" spans="1:4" ht="16.5" thickBot="1">
      <c r="A134" s="296" t="s">
        <v>233</v>
      </c>
      <c r="B134" s="296" t="s">
        <v>674</v>
      </c>
      <c r="C134" s="414"/>
      <c r="D134" s="338"/>
    </row>
    <row r="135" spans="1:4" ht="15.75" thickTop="1">
      <c r="A135" s="362" t="s">
        <v>127</v>
      </c>
      <c r="B135" s="363" t="s">
        <v>585</v>
      </c>
      <c r="C135" s="363" t="s">
        <v>675</v>
      </c>
      <c r="D135" s="415" t="s">
        <v>676</v>
      </c>
    </row>
    <row r="136" spans="1:4" s="29" customFormat="1" ht="14.25">
      <c r="A136" s="416">
        <v>25</v>
      </c>
      <c r="B136" s="417" t="s">
        <v>677</v>
      </c>
      <c r="C136" s="418">
        <v>515140510545</v>
      </c>
      <c r="D136" s="418">
        <v>451370954590</v>
      </c>
    </row>
    <row r="137" spans="1:4" s="29" customFormat="1" ht="12.75" hidden="1" customHeight="1">
      <c r="A137" s="369"/>
      <c r="B137" s="385" t="s">
        <v>678</v>
      </c>
      <c r="C137" s="169"/>
      <c r="D137" s="407"/>
    </row>
    <row r="138" spans="1:4" ht="15" hidden="1" customHeight="1">
      <c r="A138" s="392"/>
      <c r="B138" s="379" t="s">
        <v>679</v>
      </c>
      <c r="C138" s="169">
        <v>515140510545</v>
      </c>
      <c r="D138" s="407">
        <v>451370954590</v>
      </c>
    </row>
    <row r="139" spans="1:4" ht="15" hidden="1" customHeight="1">
      <c r="A139" s="392"/>
      <c r="B139" s="379" t="s">
        <v>12</v>
      </c>
      <c r="C139" s="381"/>
      <c r="D139" s="419"/>
    </row>
    <row r="140" spans="1:4" ht="15" hidden="1" customHeight="1">
      <c r="A140" s="369">
        <v>26</v>
      </c>
      <c r="B140" s="366" t="s">
        <v>198</v>
      </c>
      <c r="C140" s="169"/>
      <c r="D140" s="407"/>
    </row>
    <row r="141" spans="1:4" ht="15" hidden="1" customHeight="1">
      <c r="A141" s="369"/>
      <c r="B141" s="379" t="s">
        <v>13</v>
      </c>
      <c r="C141" s="169"/>
      <c r="D141" s="407"/>
    </row>
    <row r="142" spans="1:4" ht="15" hidden="1" customHeight="1">
      <c r="A142" s="369"/>
      <c r="B142" s="379" t="s">
        <v>14</v>
      </c>
      <c r="C142" s="169"/>
      <c r="D142" s="407"/>
    </row>
    <row r="143" spans="1:4" ht="15" hidden="1" customHeight="1">
      <c r="A143" s="369"/>
      <c r="B143" s="379" t="s">
        <v>213</v>
      </c>
      <c r="C143" s="169"/>
      <c r="D143" s="407"/>
    </row>
    <row r="144" spans="1:4" ht="15" hidden="1" customHeight="1">
      <c r="A144" s="369"/>
      <c r="B144" s="379" t="s">
        <v>214</v>
      </c>
      <c r="C144" s="169"/>
      <c r="D144" s="407"/>
    </row>
    <row r="145" spans="1:233" ht="15">
      <c r="A145" s="369"/>
      <c r="B145" s="379" t="s">
        <v>215</v>
      </c>
      <c r="C145" s="169"/>
      <c r="D145" s="407"/>
    </row>
    <row r="146" spans="1:233" ht="15">
      <c r="A146" s="369"/>
      <c r="B146" s="379" t="s">
        <v>216</v>
      </c>
      <c r="C146" s="169"/>
      <c r="D146" s="407"/>
    </row>
    <row r="147" spans="1:233" ht="15">
      <c r="A147" s="369">
        <v>27</v>
      </c>
      <c r="B147" s="366" t="s">
        <v>680</v>
      </c>
      <c r="C147" s="173">
        <v>515140510545</v>
      </c>
      <c r="D147" s="173">
        <v>451370954590</v>
      </c>
    </row>
    <row r="148" spans="1:233" ht="15">
      <c r="A148" s="369"/>
      <c r="B148" s="385" t="s">
        <v>678</v>
      </c>
      <c r="C148" s="169"/>
      <c r="D148" s="407"/>
    </row>
    <row r="149" spans="1:233" ht="21" customHeight="1">
      <c r="A149" s="369"/>
      <c r="B149" s="379" t="s">
        <v>681</v>
      </c>
      <c r="C149" s="169">
        <v>515140510545</v>
      </c>
      <c r="D149" s="407">
        <v>451370954590</v>
      </c>
    </row>
    <row r="150" spans="1:233" ht="18.75" customHeight="1">
      <c r="A150" s="369"/>
      <c r="B150" s="379" t="s">
        <v>682</v>
      </c>
      <c r="C150" s="169"/>
      <c r="D150" s="407"/>
    </row>
    <row r="151" spans="1:233" ht="15" hidden="1" customHeight="1">
      <c r="A151" s="369">
        <v>28</v>
      </c>
      <c r="B151" s="366" t="s">
        <v>683</v>
      </c>
      <c r="C151" s="173">
        <v>486387703194</v>
      </c>
      <c r="D151" s="173">
        <v>403187591122</v>
      </c>
    </row>
    <row r="152" spans="1:233" ht="15" hidden="1" customHeight="1">
      <c r="A152" s="369"/>
      <c r="B152" s="385" t="s">
        <v>684</v>
      </c>
      <c r="C152" s="169">
        <v>486387703194</v>
      </c>
      <c r="D152" s="182">
        <v>403187591122</v>
      </c>
    </row>
    <row r="153" spans="1:233" ht="15" hidden="1" customHeight="1">
      <c r="A153" s="369"/>
      <c r="B153" s="385" t="s">
        <v>122</v>
      </c>
      <c r="C153" s="169"/>
      <c r="D153" s="407"/>
    </row>
    <row r="154" spans="1:233" ht="15" hidden="1" customHeight="1">
      <c r="A154" s="369"/>
      <c r="B154" s="385" t="s">
        <v>253</v>
      </c>
      <c r="C154" s="169"/>
      <c r="D154" s="407"/>
    </row>
    <row r="155" spans="1:233" ht="15" hidden="1" customHeight="1">
      <c r="A155" s="369"/>
      <c r="B155" s="385" t="s">
        <v>1</v>
      </c>
      <c r="C155" s="169"/>
      <c r="D155" s="407"/>
    </row>
    <row r="156" spans="1:233" ht="15" hidden="1" customHeight="1">
      <c r="A156" s="369"/>
      <c r="B156" s="385" t="s">
        <v>64</v>
      </c>
      <c r="C156" s="169"/>
      <c r="D156" s="407"/>
    </row>
    <row r="157" spans="1:233" ht="15" hidden="1" customHeight="1">
      <c r="A157" s="369"/>
      <c r="B157" s="385" t="s">
        <v>65</v>
      </c>
      <c r="C157" s="169"/>
      <c r="D157" s="407"/>
    </row>
    <row r="158" spans="1:233" ht="21" customHeight="1">
      <c r="A158" s="369"/>
      <c r="B158" s="385" t="s">
        <v>66</v>
      </c>
      <c r="C158" s="169"/>
      <c r="D158" s="407"/>
    </row>
    <row r="159" spans="1:233" s="24" customFormat="1" ht="21.75" customHeight="1">
      <c r="A159" s="369"/>
      <c r="B159" s="385" t="s">
        <v>124</v>
      </c>
      <c r="C159" s="169"/>
      <c r="D159" s="407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</row>
    <row r="160" spans="1:233" s="24" customFormat="1" ht="15" hidden="1" customHeight="1">
      <c r="A160" s="369">
        <v>29</v>
      </c>
      <c r="B160" s="366" t="s">
        <v>685</v>
      </c>
      <c r="C160" s="173">
        <v>35722964</v>
      </c>
      <c r="D160" s="173">
        <v>85000729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</row>
    <row r="161" spans="1:233" s="24" customFormat="1" ht="15" hidden="1" customHeight="1">
      <c r="A161" s="372"/>
      <c r="B161" s="420" t="s">
        <v>686</v>
      </c>
      <c r="C161" s="421">
        <v>35722964</v>
      </c>
      <c r="D161" s="374">
        <v>85000729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</row>
    <row r="162" spans="1:233" s="24" customFormat="1" ht="15" hidden="1" customHeight="1">
      <c r="A162" s="372"/>
      <c r="B162" s="420" t="s">
        <v>259</v>
      </c>
      <c r="C162" s="421"/>
      <c r="D162" s="374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</row>
    <row r="163" spans="1:233" s="24" customFormat="1" ht="15" hidden="1" customHeight="1">
      <c r="A163" s="372"/>
      <c r="B163" s="420" t="s">
        <v>260</v>
      </c>
      <c r="C163" s="421"/>
      <c r="D163" s="374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</row>
    <row r="164" spans="1:233" s="24" customFormat="1" ht="15" hidden="1" customHeight="1">
      <c r="A164" s="372"/>
      <c r="B164" s="420" t="s">
        <v>16</v>
      </c>
      <c r="C164" s="421"/>
      <c r="D164" s="374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</row>
    <row r="165" spans="1:233" s="24" customFormat="1" ht="15" hidden="1" customHeight="1">
      <c r="A165" s="372"/>
      <c r="B165" s="420" t="s">
        <v>197</v>
      </c>
      <c r="C165" s="421"/>
      <c r="D165" s="374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</row>
    <row r="166" spans="1:233" s="31" customFormat="1" ht="15" hidden="1" customHeight="1">
      <c r="A166" s="372"/>
      <c r="B166" s="420" t="s">
        <v>63</v>
      </c>
      <c r="C166" s="421"/>
      <c r="D166" s="374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</row>
    <row r="167" spans="1:233" s="31" customFormat="1" ht="26.25" hidden="1" customHeight="1" thickTop="1">
      <c r="A167" s="372"/>
      <c r="B167" s="420" t="s">
        <v>17</v>
      </c>
      <c r="C167" s="421"/>
      <c r="D167" s="374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</row>
    <row r="168" spans="1:233" ht="20.25" customHeight="1" thickBot="1">
      <c r="A168" s="386"/>
      <c r="B168" s="420" t="s">
        <v>67</v>
      </c>
      <c r="C168" s="421"/>
      <c r="D168" s="374"/>
    </row>
    <row r="169" spans="1:233" ht="15.75" thickTop="1">
      <c r="A169" s="362" t="s">
        <v>127</v>
      </c>
      <c r="B169" s="363" t="s">
        <v>181</v>
      </c>
      <c r="C169" s="363" t="s">
        <v>182</v>
      </c>
      <c r="D169" s="415" t="s">
        <v>182</v>
      </c>
    </row>
    <row r="170" spans="1:233" s="38" customFormat="1" ht="15">
      <c r="A170" s="369">
        <v>30</v>
      </c>
      <c r="B170" s="366" t="s">
        <v>687</v>
      </c>
      <c r="C170" s="173">
        <v>4826076809</v>
      </c>
      <c r="D170" s="173">
        <v>7673241086</v>
      </c>
    </row>
    <row r="171" spans="1:233" s="38" customFormat="1" ht="15">
      <c r="A171" s="369"/>
      <c r="B171" s="422" t="s">
        <v>688</v>
      </c>
      <c r="C171" s="423">
        <v>4826076809</v>
      </c>
      <c r="D171" s="423">
        <v>7665828932</v>
      </c>
    </row>
    <row r="172" spans="1:233" s="38" customFormat="1" ht="15" hidden="1" customHeight="1">
      <c r="A172" s="392"/>
      <c r="B172" s="422" t="s">
        <v>689</v>
      </c>
      <c r="C172" s="424">
        <v>2681079393</v>
      </c>
      <c r="D172" s="425">
        <v>3675477476</v>
      </c>
    </row>
    <row r="173" spans="1:233" ht="15" hidden="1" customHeight="1">
      <c r="A173" s="392"/>
      <c r="B173" s="422" t="s">
        <v>690</v>
      </c>
      <c r="C173" s="424">
        <v>2144997416</v>
      </c>
      <c r="D173" s="425">
        <v>3990351456</v>
      </c>
    </row>
    <row r="174" spans="1:233" ht="15" hidden="1" customHeight="1">
      <c r="A174" s="392"/>
      <c r="B174" s="426" t="s">
        <v>199</v>
      </c>
      <c r="C174" s="424"/>
      <c r="D174" s="425"/>
    </row>
    <row r="175" spans="1:233" ht="15" hidden="1" customHeight="1">
      <c r="A175" s="369"/>
      <c r="B175" s="422" t="s">
        <v>120</v>
      </c>
      <c r="C175" s="383"/>
      <c r="D175" s="427"/>
    </row>
    <row r="176" spans="1:233" s="23" customFormat="1" ht="15">
      <c r="A176" s="369"/>
      <c r="B176" s="422" t="s">
        <v>134</v>
      </c>
      <c r="C176" s="383"/>
      <c r="D176" s="427"/>
    </row>
    <row r="177" spans="1:233" s="23" customFormat="1" ht="16.5" customHeight="1">
      <c r="A177" s="369"/>
      <c r="B177" s="422" t="s">
        <v>247</v>
      </c>
      <c r="C177" s="383"/>
      <c r="D177" s="427"/>
    </row>
    <row r="178" spans="1:233" s="23" customFormat="1" ht="16.5" hidden="1" customHeight="1">
      <c r="A178" s="388"/>
      <c r="B178" s="420" t="s">
        <v>691</v>
      </c>
      <c r="C178" s="423">
        <v>0</v>
      </c>
      <c r="D178" s="407">
        <v>7412154</v>
      </c>
    </row>
    <row r="179" spans="1:233" s="23" customFormat="1" ht="16.5" hidden="1" customHeight="1">
      <c r="A179" s="388"/>
      <c r="B179" s="420" t="s">
        <v>692</v>
      </c>
      <c r="C179" s="423">
        <v>0</v>
      </c>
      <c r="D179" s="407">
        <v>0</v>
      </c>
    </row>
    <row r="180" spans="1:233" s="23" customFormat="1" ht="16.5" customHeight="1">
      <c r="A180" s="388"/>
      <c r="B180" s="420" t="s">
        <v>107</v>
      </c>
      <c r="C180" s="423"/>
      <c r="D180" s="407"/>
    </row>
    <row r="181" spans="1:233" s="23" customFormat="1" ht="17.25" customHeight="1">
      <c r="A181" s="388"/>
      <c r="B181" s="420" t="s">
        <v>200</v>
      </c>
      <c r="C181" s="423"/>
      <c r="D181" s="407"/>
    </row>
    <row r="182" spans="1:233" s="23" customFormat="1" ht="17.25" hidden="1" customHeight="1">
      <c r="A182" s="388">
        <v>31</v>
      </c>
      <c r="B182" s="366" t="s">
        <v>693</v>
      </c>
      <c r="C182" s="383">
        <v>1180482553</v>
      </c>
      <c r="D182" s="383">
        <v>1539904605</v>
      </c>
    </row>
    <row r="183" spans="1:233" s="23" customFormat="1" ht="17.25" hidden="1" customHeight="1">
      <c r="A183" s="388"/>
      <c r="B183" s="428" t="s">
        <v>694</v>
      </c>
      <c r="C183" s="423">
        <v>1180482553</v>
      </c>
      <c r="D183" s="407">
        <v>1539904605</v>
      </c>
    </row>
    <row r="184" spans="1:233" s="23" customFormat="1" ht="21" hidden="1" customHeight="1">
      <c r="A184" s="388"/>
      <c r="B184" s="428" t="s">
        <v>73</v>
      </c>
      <c r="C184" s="423"/>
      <c r="D184" s="407"/>
    </row>
    <row r="185" spans="1:233" s="31" customFormat="1" ht="15">
      <c r="A185" s="388"/>
      <c r="B185" s="428" t="s">
        <v>74</v>
      </c>
      <c r="C185" s="423"/>
      <c r="D185" s="407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  <c r="GN185" s="26"/>
      <c r="GO185" s="26"/>
      <c r="GP185" s="26"/>
      <c r="GQ185" s="26"/>
      <c r="GR185" s="26"/>
      <c r="GS185" s="26"/>
      <c r="GT185" s="26"/>
      <c r="GU185" s="26"/>
      <c r="GV185" s="26"/>
      <c r="GW185" s="26"/>
      <c r="GX185" s="26"/>
      <c r="GY185" s="26"/>
      <c r="GZ185" s="26"/>
      <c r="HA185" s="26"/>
      <c r="HB185" s="26"/>
      <c r="HC185" s="26"/>
      <c r="HD185" s="26"/>
      <c r="HE185" s="26"/>
      <c r="HF185" s="26"/>
      <c r="HG185" s="26"/>
      <c r="HH185" s="26"/>
      <c r="HI185" s="26"/>
      <c r="HJ185" s="26"/>
      <c r="HK185" s="26"/>
      <c r="HL185" s="26"/>
      <c r="HM185" s="26"/>
      <c r="HN185" s="26"/>
      <c r="HO185" s="26"/>
      <c r="HP185" s="26"/>
      <c r="HQ185" s="26"/>
      <c r="HR185" s="26"/>
      <c r="HS185" s="26"/>
      <c r="HT185" s="26"/>
      <c r="HU185" s="26"/>
      <c r="HV185" s="26"/>
      <c r="HW185" s="26"/>
      <c r="HX185" s="26"/>
      <c r="HY185" s="26"/>
    </row>
    <row r="186" spans="1:233" s="31" customFormat="1" ht="15">
      <c r="A186" s="388">
        <v>32</v>
      </c>
      <c r="B186" s="366" t="s">
        <v>244</v>
      </c>
      <c r="C186" s="423"/>
      <c r="D186" s="407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  <c r="GN186" s="26"/>
      <c r="GO186" s="26"/>
      <c r="GP186" s="26"/>
      <c r="GQ186" s="26"/>
      <c r="GR186" s="26"/>
      <c r="GS186" s="26"/>
      <c r="GT186" s="26"/>
      <c r="GU186" s="26"/>
      <c r="GV186" s="26"/>
      <c r="GW186" s="26"/>
      <c r="GX186" s="26"/>
      <c r="GY186" s="26"/>
      <c r="GZ186" s="26"/>
      <c r="HA186" s="26"/>
      <c r="HB186" s="26"/>
      <c r="HC186" s="26"/>
      <c r="HD186" s="26"/>
      <c r="HE186" s="26"/>
      <c r="HF186" s="26"/>
      <c r="HG186" s="26"/>
      <c r="HH186" s="26"/>
      <c r="HI186" s="26"/>
      <c r="HJ186" s="26"/>
      <c r="HK186" s="26"/>
      <c r="HL186" s="26"/>
      <c r="HM186" s="26"/>
      <c r="HN186" s="26"/>
      <c r="HO186" s="26"/>
      <c r="HP186" s="26"/>
      <c r="HQ186" s="26"/>
      <c r="HR186" s="26"/>
      <c r="HS186" s="26"/>
      <c r="HT186" s="26"/>
      <c r="HU186" s="26"/>
      <c r="HV186" s="26"/>
      <c r="HW186" s="26"/>
      <c r="HX186" s="26"/>
      <c r="HY186" s="26"/>
    </row>
    <row r="187" spans="1:233" s="31" customFormat="1" ht="15.75" customHeight="1">
      <c r="A187" s="386">
        <v>33</v>
      </c>
      <c r="B187" s="429" t="s">
        <v>695</v>
      </c>
      <c r="C187" s="430">
        <v>490273791767</v>
      </c>
      <c r="D187" s="430">
        <v>476595349539</v>
      </c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  <c r="GN187" s="26"/>
      <c r="GO187" s="26"/>
      <c r="GP187" s="26"/>
      <c r="GQ187" s="26"/>
      <c r="GR187" s="26"/>
      <c r="GS187" s="26"/>
      <c r="GT187" s="26"/>
      <c r="GU187" s="26"/>
      <c r="GV187" s="26"/>
      <c r="GW187" s="26"/>
      <c r="GX187" s="26"/>
      <c r="GY187" s="26"/>
      <c r="GZ187" s="26"/>
      <c r="HA187" s="26"/>
      <c r="HB187" s="26"/>
      <c r="HC187" s="26"/>
      <c r="HD187" s="26"/>
      <c r="HE187" s="26"/>
      <c r="HF187" s="26"/>
      <c r="HG187" s="26"/>
      <c r="HH187" s="26"/>
      <c r="HI187" s="26"/>
      <c r="HJ187" s="26"/>
      <c r="HK187" s="26"/>
      <c r="HL187" s="26"/>
      <c r="HM187" s="26"/>
      <c r="HN187" s="26"/>
      <c r="HO187" s="26"/>
      <c r="HP187" s="26"/>
      <c r="HQ187" s="26"/>
      <c r="HR187" s="26"/>
      <c r="HS187" s="26"/>
      <c r="HT187" s="26"/>
      <c r="HU187" s="26"/>
      <c r="HV187" s="26"/>
      <c r="HW187" s="26"/>
      <c r="HX187" s="26"/>
      <c r="HY187" s="26"/>
    </row>
    <row r="188" spans="1:233" s="31" customFormat="1" ht="15.75" customHeight="1">
      <c r="A188" s="386"/>
      <c r="B188" s="431" t="s">
        <v>696</v>
      </c>
      <c r="C188" s="173">
        <v>123016162910</v>
      </c>
      <c r="D188" s="173">
        <v>139944352704</v>
      </c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  <c r="GN188" s="26"/>
      <c r="GO188" s="26"/>
      <c r="GP188" s="26"/>
      <c r="GQ188" s="26"/>
      <c r="GR188" s="26"/>
      <c r="GS188" s="26"/>
      <c r="GT188" s="26"/>
      <c r="GU188" s="26"/>
      <c r="GV188" s="26"/>
      <c r="GW188" s="26"/>
      <c r="GX188" s="26"/>
      <c r="GY188" s="26"/>
      <c r="GZ188" s="26"/>
      <c r="HA188" s="26"/>
      <c r="HB188" s="26"/>
      <c r="HC188" s="26"/>
      <c r="HD188" s="26"/>
      <c r="HE188" s="26"/>
      <c r="HF188" s="26"/>
      <c r="HG188" s="26"/>
      <c r="HH188" s="26"/>
      <c r="HI188" s="26"/>
      <c r="HJ188" s="26"/>
      <c r="HK188" s="26"/>
      <c r="HL188" s="26"/>
      <c r="HM188" s="26"/>
      <c r="HN188" s="26"/>
      <c r="HO188" s="26"/>
      <c r="HP188" s="26"/>
      <c r="HQ188" s="26"/>
      <c r="HR188" s="26"/>
      <c r="HS188" s="26"/>
      <c r="HT188" s="26"/>
      <c r="HU188" s="26"/>
      <c r="HV188" s="26"/>
      <c r="HW188" s="26"/>
      <c r="HX188" s="26"/>
      <c r="HY188" s="26"/>
    </row>
    <row r="189" spans="1:233" s="31" customFormat="1" ht="15.75" customHeight="1">
      <c r="A189" s="386"/>
      <c r="B189" s="387" t="s">
        <v>697</v>
      </c>
      <c r="C189" s="432">
        <v>58212539312</v>
      </c>
      <c r="D189" s="374">
        <v>64663572723</v>
      </c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  <c r="GN189" s="26"/>
      <c r="GO189" s="26"/>
      <c r="GP189" s="26"/>
      <c r="GQ189" s="26"/>
      <c r="GR189" s="26"/>
      <c r="GS189" s="26"/>
      <c r="GT189" s="26"/>
      <c r="GU189" s="26"/>
      <c r="GV189" s="26"/>
      <c r="GW189" s="26"/>
      <c r="GX189" s="26"/>
      <c r="GY189" s="26"/>
      <c r="GZ189" s="26"/>
      <c r="HA189" s="26"/>
      <c r="HB189" s="26"/>
      <c r="HC189" s="26"/>
      <c r="HD189" s="26"/>
      <c r="HE189" s="26"/>
      <c r="HF189" s="26"/>
      <c r="HG189" s="26"/>
      <c r="HH189" s="26"/>
      <c r="HI189" s="26"/>
      <c r="HJ189" s="26"/>
      <c r="HK189" s="26"/>
      <c r="HL189" s="26"/>
      <c r="HM189" s="26"/>
      <c r="HN189" s="26"/>
      <c r="HO189" s="26"/>
      <c r="HP189" s="26"/>
      <c r="HQ189" s="26"/>
      <c r="HR189" s="26"/>
      <c r="HS189" s="26"/>
      <c r="HT189" s="26"/>
      <c r="HU189" s="26"/>
      <c r="HV189" s="26"/>
      <c r="HW189" s="26"/>
      <c r="HX189" s="26"/>
      <c r="HY189" s="26"/>
    </row>
    <row r="190" spans="1:233" s="79" customFormat="1" ht="19.5" customHeight="1">
      <c r="A190" s="386"/>
      <c r="B190" s="387" t="s">
        <v>698</v>
      </c>
      <c r="C190" s="432">
        <v>59082242964</v>
      </c>
      <c r="D190" s="374">
        <v>69818404821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  <c r="GN190" s="26"/>
      <c r="GO190" s="26"/>
      <c r="GP190" s="26"/>
      <c r="GQ190" s="26"/>
      <c r="GR190" s="26"/>
      <c r="GS190" s="26"/>
      <c r="GT190" s="26"/>
      <c r="GU190" s="26"/>
      <c r="GV190" s="26"/>
      <c r="GW190" s="26"/>
      <c r="GX190" s="26"/>
      <c r="GY190" s="26"/>
      <c r="GZ190" s="26"/>
      <c r="HA190" s="26"/>
      <c r="HB190" s="26"/>
      <c r="HC190" s="26"/>
      <c r="HD190" s="26"/>
      <c r="HE190" s="26"/>
      <c r="HF190" s="26"/>
      <c r="HG190" s="26"/>
      <c r="HH190" s="26"/>
      <c r="HI190" s="26"/>
      <c r="HJ190" s="26"/>
      <c r="HK190" s="26"/>
      <c r="HL190" s="26"/>
      <c r="HM190" s="26"/>
      <c r="HN190" s="26"/>
      <c r="HO190" s="26"/>
      <c r="HP190" s="26"/>
      <c r="HQ190" s="26"/>
      <c r="HR190" s="26"/>
      <c r="HS190" s="26"/>
      <c r="HT190" s="26"/>
      <c r="HU190" s="26"/>
      <c r="HV190" s="26"/>
      <c r="HW190" s="26"/>
      <c r="HX190" s="26"/>
      <c r="HY190" s="26"/>
    </row>
    <row r="191" spans="1:233" s="31" customFormat="1" ht="15" customHeight="1">
      <c r="A191" s="386"/>
      <c r="B191" s="387" t="s">
        <v>699</v>
      </c>
      <c r="C191" s="432">
        <v>5721380634</v>
      </c>
      <c r="D191" s="374">
        <v>5462375160</v>
      </c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  <c r="GN191" s="26"/>
      <c r="GO191" s="26"/>
      <c r="GP191" s="26"/>
      <c r="GQ191" s="26"/>
      <c r="GR191" s="26"/>
      <c r="GS191" s="26"/>
      <c r="GT191" s="26"/>
      <c r="GU191" s="26"/>
      <c r="GV191" s="26"/>
      <c r="GW191" s="26"/>
      <c r="GX191" s="26"/>
      <c r="GY191" s="26"/>
      <c r="GZ191" s="26"/>
      <c r="HA191" s="26"/>
      <c r="HB191" s="26"/>
      <c r="HC191" s="26"/>
      <c r="HD191" s="26"/>
      <c r="HE191" s="26"/>
      <c r="HF191" s="26"/>
      <c r="HG191" s="26"/>
      <c r="HH191" s="26"/>
      <c r="HI191" s="26"/>
      <c r="HJ191" s="26"/>
      <c r="HK191" s="26"/>
      <c r="HL191" s="26"/>
      <c r="HM191" s="26"/>
      <c r="HN191" s="26"/>
      <c r="HO191" s="26"/>
      <c r="HP191" s="26"/>
      <c r="HQ191" s="26"/>
      <c r="HR191" s="26"/>
      <c r="HS191" s="26"/>
      <c r="HT191" s="26"/>
      <c r="HU191" s="26"/>
      <c r="HV191" s="26"/>
      <c r="HW191" s="26"/>
      <c r="HX191" s="26"/>
      <c r="HY191" s="26"/>
    </row>
    <row r="192" spans="1:233" s="31" customFormat="1" ht="15" customHeight="1">
      <c r="A192" s="433"/>
      <c r="B192" s="431" t="s">
        <v>700</v>
      </c>
      <c r="C192" s="434">
        <v>57925430843</v>
      </c>
      <c r="D192" s="434">
        <v>54161813836</v>
      </c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  <c r="GN192" s="26"/>
      <c r="GO192" s="26"/>
      <c r="GP192" s="26"/>
      <c r="GQ192" s="26"/>
      <c r="GR192" s="26"/>
      <c r="GS192" s="26"/>
      <c r="GT192" s="26"/>
      <c r="GU192" s="26"/>
      <c r="GV192" s="26"/>
      <c r="GW192" s="26"/>
      <c r="GX192" s="26"/>
      <c r="GY192" s="26"/>
      <c r="GZ192" s="26"/>
      <c r="HA192" s="26"/>
      <c r="HB192" s="26"/>
      <c r="HC192" s="26"/>
      <c r="HD192" s="26"/>
      <c r="HE192" s="26"/>
      <c r="HF192" s="26"/>
      <c r="HG192" s="26"/>
      <c r="HH192" s="26"/>
      <c r="HI192" s="26"/>
      <c r="HJ192" s="26"/>
      <c r="HK192" s="26"/>
      <c r="HL192" s="26"/>
      <c r="HM192" s="26"/>
      <c r="HN192" s="26"/>
      <c r="HO192" s="26"/>
      <c r="HP192" s="26"/>
      <c r="HQ192" s="26"/>
      <c r="HR192" s="26"/>
      <c r="HS192" s="26"/>
      <c r="HT192" s="26"/>
      <c r="HU192" s="26"/>
      <c r="HV192" s="26"/>
      <c r="HW192" s="26"/>
      <c r="HX192" s="26"/>
      <c r="HY192" s="26"/>
    </row>
    <row r="193" spans="1:233" s="31" customFormat="1" ht="15" customHeight="1">
      <c r="A193" s="386"/>
      <c r="B193" s="387" t="s">
        <v>701</v>
      </c>
      <c r="C193" s="432">
        <v>47542097000</v>
      </c>
      <c r="D193" s="374">
        <v>43813288000</v>
      </c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  <c r="GN193" s="26"/>
      <c r="GO193" s="26"/>
      <c r="GP193" s="26"/>
      <c r="GQ193" s="26"/>
      <c r="GR193" s="26"/>
      <c r="GS193" s="26"/>
      <c r="GT193" s="26"/>
      <c r="GU193" s="26"/>
      <c r="GV193" s="26"/>
      <c r="GW193" s="26"/>
      <c r="GX193" s="26"/>
      <c r="GY193" s="26"/>
      <c r="GZ193" s="26"/>
      <c r="HA193" s="26"/>
      <c r="HB193" s="26"/>
      <c r="HC193" s="26"/>
      <c r="HD193" s="26"/>
      <c r="HE193" s="26"/>
      <c r="HF193" s="26"/>
      <c r="HG193" s="26"/>
      <c r="HH193" s="26"/>
      <c r="HI193" s="26"/>
      <c r="HJ193" s="26"/>
      <c r="HK193" s="26"/>
      <c r="HL193" s="26"/>
      <c r="HM193" s="26"/>
      <c r="HN193" s="26"/>
      <c r="HO193" s="26"/>
      <c r="HP193" s="26"/>
      <c r="HQ193" s="26"/>
      <c r="HR193" s="26"/>
      <c r="HS193" s="26"/>
      <c r="HT193" s="26"/>
      <c r="HU193" s="26"/>
      <c r="HV193" s="26"/>
      <c r="HW193" s="26"/>
      <c r="HX193" s="26"/>
      <c r="HY193" s="26"/>
    </row>
    <row r="194" spans="1:233" s="79" customFormat="1" ht="20.25" customHeight="1">
      <c r="A194" s="386"/>
      <c r="B194" s="387" t="s">
        <v>702</v>
      </c>
      <c r="C194" s="432">
        <v>7183333843</v>
      </c>
      <c r="D194" s="374">
        <v>6932773836</v>
      </c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  <c r="GN194" s="26"/>
      <c r="GO194" s="26"/>
      <c r="GP194" s="26"/>
      <c r="GQ194" s="26"/>
      <c r="GR194" s="26"/>
      <c r="GS194" s="26"/>
      <c r="GT194" s="26"/>
      <c r="GU194" s="26"/>
      <c r="GV194" s="26"/>
      <c r="GW194" s="26"/>
      <c r="GX194" s="26"/>
      <c r="GY194" s="26"/>
      <c r="GZ194" s="26"/>
      <c r="HA194" s="26"/>
      <c r="HB194" s="26"/>
      <c r="HC194" s="26"/>
      <c r="HD194" s="26"/>
      <c r="HE194" s="26"/>
      <c r="HF194" s="26"/>
      <c r="HG194" s="26"/>
      <c r="HH194" s="26"/>
      <c r="HI194" s="26"/>
      <c r="HJ194" s="26"/>
      <c r="HK194" s="26"/>
      <c r="HL194" s="26"/>
      <c r="HM194" s="26"/>
      <c r="HN194" s="26"/>
      <c r="HO194" s="26"/>
      <c r="HP194" s="26"/>
      <c r="HQ194" s="26"/>
      <c r="HR194" s="26"/>
      <c r="HS194" s="26"/>
      <c r="HT194" s="26"/>
      <c r="HU194" s="26"/>
      <c r="HV194" s="26"/>
      <c r="HW194" s="26"/>
      <c r="HX194" s="26"/>
      <c r="HY194" s="26"/>
    </row>
    <row r="195" spans="1:233" s="79" customFormat="1" ht="21" customHeight="1">
      <c r="A195" s="386"/>
      <c r="B195" s="387" t="s">
        <v>703</v>
      </c>
      <c r="C195" s="432">
        <v>3200000000</v>
      </c>
      <c r="D195" s="374">
        <v>3415752000</v>
      </c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  <c r="GN195" s="26"/>
      <c r="GO195" s="26"/>
      <c r="GP195" s="26"/>
      <c r="GQ195" s="26"/>
      <c r="GR195" s="26"/>
      <c r="GS195" s="26"/>
      <c r="GT195" s="26"/>
      <c r="GU195" s="26"/>
      <c r="GV195" s="26"/>
      <c r="GW195" s="26"/>
      <c r="GX195" s="26"/>
      <c r="GY195" s="26"/>
      <c r="GZ195" s="26"/>
      <c r="HA195" s="26"/>
      <c r="HB195" s="26"/>
      <c r="HC195" s="26"/>
      <c r="HD195" s="26"/>
      <c r="HE195" s="26"/>
      <c r="HF195" s="26"/>
      <c r="HG195" s="26"/>
      <c r="HH195" s="26"/>
      <c r="HI195" s="26"/>
      <c r="HJ195" s="26"/>
      <c r="HK195" s="26"/>
      <c r="HL195" s="26"/>
      <c r="HM195" s="26"/>
      <c r="HN195" s="26"/>
      <c r="HO195" s="26"/>
      <c r="HP195" s="26"/>
      <c r="HQ195" s="26"/>
      <c r="HR195" s="26"/>
      <c r="HS195" s="26"/>
      <c r="HT195" s="26"/>
      <c r="HU195" s="26"/>
      <c r="HV195" s="26"/>
      <c r="HW195" s="26"/>
      <c r="HX195" s="26"/>
      <c r="HY195" s="26"/>
    </row>
    <row r="196" spans="1:233" s="79" customFormat="1" ht="18" customHeight="1">
      <c r="A196" s="433"/>
      <c r="B196" s="431" t="s">
        <v>704</v>
      </c>
      <c r="C196" s="434">
        <v>17541178448</v>
      </c>
      <c r="D196" s="435">
        <v>19220213579</v>
      </c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  <c r="GN196" s="26"/>
      <c r="GO196" s="26"/>
      <c r="GP196" s="26"/>
      <c r="GQ196" s="26"/>
      <c r="GR196" s="26"/>
      <c r="GS196" s="26"/>
      <c r="GT196" s="26"/>
      <c r="GU196" s="26"/>
      <c r="GV196" s="26"/>
      <c r="GW196" s="26"/>
      <c r="GX196" s="26"/>
      <c r="GY196" s="26"/>
      <c r="GZ196" s="26"/>
      <c r="HA196" s="26"/>
      <c r="HB196" s="26"/>
      <c r="HC196" s="26"/>
      <c r="HD196" s="26"/>
      <c r="HE196" s="26"/>
      <c r="HF196" s="26"/>
      <c r="HG196" s="26"/>
      <c r="HH196" s="26"/>
      <c r="HI196" s="26"/>
      <c r="HJ196" s="26"/>
      <c r="HK196" s="26"/>
      <c r="HL196" s="26"/>
      <c r="HM196" s="26"/>
      <c r="HN196" s="26"/>
      <c r="HO196" s="26"/>
      <c r="HP196" s="26"/>
      <c r="HQ196" s="26"/>
      <c r="HR196" s="26"/>
      <c r="HS196" s="26"/>
      <c r="HT196" s="26"/>
      <c r="HU196" s="26"/>
      <c r="HV196" s="26"/>
      <c r="HW196" s="26"/>
      <c r="HX196" s="26"/>
      <c r="HY196" s="26"/>
    </row>
    <row r="197" spans="1:233" ht="24.75" customHeight="1">
      <c r="A197" s="433"/>
      <c r="B197" s="431" t="s">
        <v>705</v>
      </c>
      <c r="C197" s="434">
        <v>188765616997</v>
      </c>
      <c r="D197" s="435">
        <v>181903881574</v>
      </c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  <c r="GN197" s="26"/>
      <c r="GO197" s="26"/>
      <c r="GP197" s="26"/>
      <c r="GQ197" s="26"/>
      <c r="GR197" s="26"/>
      <c r="GS197" s="26"/>
      <c r="GT197" s="26"/>
      <c r="GU197" s="26"/>
      <c r="GV197" s="26"/>
      <c r="GW197" s="26"/>
      <c r="GX197" s="26"/>
      <c r="GY197" s="26"/>
      <c r="GZ197" s="26"/>
      <c r="HA197" s="26"/>
      <c r="HB197" s="26"/>
      <c r="HC197" s="26"/>
      <c r="HD197" s="26"/>
      <c r="HE197" s="26"/>
      <c r="HF197" s="26"/>
      <c r="HG197" s="26"/>
      <c r="HH197" s="26"/>
      <c r="HI197" s="26"/>
      <c r="HJ197" s="26"/>
      <c r="HK197" s="26"/>
      <c r="HL197" s="26"/>
      <c r="HM197" s="26"/>
      <c r="HN197" s="26"/>
      <c r="HO197" s="26"/>
      <c r="HP197" s="26"/>
      <c r="HQ197" s="26"/>
      <c r="HR197" s="26"/>
      <c r="HS197" s="26"/>
      <c r="HT197" s="26"/>
      <c r="HU197" s="26"/>
      <c r="HV197" s="26"/>
      <c r="HW197" s="26"/>
      <c r="HX197" s="26"/>
      <c r="HY197" s="26"/>
    </row>
    <row r="198" spans="1:233" ht="16.5" customHeight="1">
      <c r="A198" s="433"/>
      <c r="B198" s="431" t="s">
        <v>706</v>
      </c>
      <c r="C198" s="434">
        <v>81848693590</v>
      </c>
      <c r="D198" s="435">
        <v>68840087847</v>
      </c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  <c r="GN198" s="26"/>
      <c r="GO198" s="26"/>
      <c r="GP198" s="26"/>
      <c r="GQ198" s="26"/>
      <c r="GR198" s="26"/>
      <c r="GS198" s="26"/>
      <c r="GT198" s="26"/>
      <c r="GU198" s="26"/>
      <c r="GV198" s="26"/>
      <c r="GW198" s="26"/>
      <c r="GX198" s="26"/>
      <c r="GY198" s="26"/>
      <c r="GZ198" s="26"/>
      <c r="HA198" s="26"/>
      <c r="HB198" s="26"/>
      <c r="HC198" s="26"/>
      <c r="HD198" s="26"/>
      <c r="HE198" s="26"/>
      <c r="HF198" s="26"/>
      <c r="HG198" s="26"/>
      <c r="HH198" s="26"/>
      <c r="HI198" s="26"/>
      <c r="HJ198" s="26"/>
      <c r="HK198" s="26"/>
      <c r="HL198" s="26"/>
      <c r="HM198" s="26"/>
      <c r="HN198" s="26"/>
      <c r="HO198" s="26"/>
      <c r="HP198" s="26"/>
      <c r="HQ198" s="26"/>
      <c r="HR198" s="26"/>
      <c r="HS198" s="26"/>
      <c r="HT198" s="26"/>
      <c r="HU198" s="26"/>
      <c r="HV198" s="26"/>
      <c r="HW198" s="26"/>
      <c r="HX198" s="26"/>
      <c r="HY198" s="26"/>
    </row>
    <row r="199" spans="1:233" ht="15.75" customHeight="1" thickBot="1">
      <c r="A199" s="436"/>
      <c r="B199" s="437" t="s">
        <v>707</v>
      </c>
      <c r="C199" s="438">
        <v>21176708979</v>
      </c>
      <c r="D199" s="439">
        <v>12524999999</v>
      </c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  <c r="GN199" s="26"/>
      <c r="GO199" s="26"/>
      <c r="GP199" s="26"/>
      <c r="GQ199" s="26"/>
      <c r="GR199" s="26"/>
      <c r="GS199" s="26"/>
      <c r="GT199" s="26"/>
      <c r="GU199" s="26"/>
      <c r="GV199" s="26"/>
      <c r="GW199" s="26"/>
      <c r="GX199" s="26"/>
      <c r="GY199" s="26"/>
      <c r="GZ199" s="26"/>
      <c r="HA199" s="26"/>
      <c r="HB199" s="26"/>
      <c r="HC199" s="26"/>
      <c r="HD199" s="26"/>
      <c r="HE199" s="26"/>
      <c r="HF199" s="26"/>
      <c r="HG199" s="26"/>
      <c r="HH199" s="26"/>
      <c r="HI199" s="26"/>
      <c r="HJ199" s="26"/>
      <c r="HK199" s="26"/>
      <c r="HL199" s="26"/>
      <c r="HM199" s="26"/>
      <c r="HN199" s="26"/>
      <c r="HO199" s="26"/>
      <c r="HP199" s="26"/>
      <c r="HQ199" s="26"/>
      <c r="HR199" s="26"/>
      <c r="HS199" s="26"/>
      <c r="HT199" s="26"/>
      <c r="HU199" s="26"/>
      <c r="HV199" s="26"/>
      <c r="HW199" s="26"/>
      <c r="HX199" s="26"/>
      <c r="HY199" s="26"/>
    </row>
    <row r="200" spans="1:233" s="19" customFormat="1" ht="15.75" thickTop="1">
      <c r="A200" s="442"/>
      <c r="B200" s="443"/>
      <c r="C200" s="298"/>
      <c r="D200" s="298"/>
    </row>
    <row r="201" spans="1:233" ht="15.75">
      <c r="A201" s="442"/>
      <c r="B201" s="151" t="s">
        <v>708</v>
      </c>
      <c r="C201" s="734" t="s">
        <v>384</v>
      </c>
      <c r="D201" s="734"/>
    </row>
    <row r="202" spans="1:233" ht="5.25" customHeight="1">
      <c r="A202" s="442"/>
      <c r="B202" s="444"/>
      <c r="C202" s="298"/>
      <c r="D202" s="298"/>
    </row>
    <row r="203" spans="1:233" ht="13.5" hidden="1" customHeight="1">
      <c r="A203" s="354"/>
      <c r="B203" s="144"/>
      <c r="C203" s="441"/>
      <c r="D203" s="441"/>
    </row>
    <row r="204" spans="1:233" ht="13.5" hidden="1" customHeight="1">
      <c r="A204" s="354"/>
      <c r="B204" s="144"/>
      <c r="C204" s="441"/>
      <c r="D204" s="441"/>
    </row>
    <row r="205" spans="1:233" ht="46.5" customHeight="1">
      <c r="A205" s="354"/>
      <c r="B205" s="445"/>
      <c r="C205" s="441"/>
      <c r="D205" s="441"/>
    </row>
    <row r="206" spans="1:233" ht="13.5" customHeight="1">
      <c r="A206" s="354"/>
      <c r="B206" s="144"/>
      <c r="C206" s="441"/>
      <c r="D206" s="441"/>
    </row>
    <row r="207" spans="1:233" ht="13.5" customHeight="1">
      <c r="A207" s="354"/>
      <c r="B207" s="446"/>
      <c r="C207" s="446"/>
      <c r="D207" s="446"/>
    </row>
    <row r="208" spans="1:233" ht="13.5" customHeight="1">
      <c r="A208" s="354"/>
      <c r="B208" s="144"/>
      <c r="C208" s="441"/>
      <c r="D208" s="441"/>
    </row>
    <row r="209" spans="1:4" ht="13.5" customHeight="1">
      <c r="A209" s="354"/>
      <c r="B209" s="144"/>
      <c r="C209" s="441"/>
      <c r="D209" s="441"/>
    </row>
    <row r="210" spans="1:4" ht="13.5" customHeight="1">
      <c r="A210" s="354"/>
      <c r="B210" s="144"/>
      <c r="C210" s="441"/>
      <c r="D210" s="441"/>
    </row>
    <row r="211" spans="1:4" ht="13.5" customHeight="1">
      <c r="A211" s="354"/>
      <c r="B211" s="144"/>
      <c r="C211" s="441"/>
      <c r="D211" s="441"/>
    </row>
    <row r="212" spans="1:4" ht="13.5" customHeight="1">
      <c r="A212" s="354"/>
      <c r="B212" s="144"/>
      <c r="C212" s="441"/>
      <c r="D212" s="441"/>
    </row>
    <row r="213" spans="1:4" ht="13.5" customHeight="1">
      <c r="A213" s="354"/>
      <c r="B213" s="144"/>
      <c r="C213" s="441"/>
      <c r="D213" s="441"/>
    </row>
    <row r="214" spans="1:4" ht="13.5" customHeight="1">
      <c r="A214" s="354"/>
      <c r="B214" s="144"/>
      <c r="C214" s="441"/>
      <c r="D214" s="441"/>
    </row>
    <row r="215" spans="1:4" ht="13.5" customHeight="1">
      <c r="A215" s="354"/>
      <c r="B215" s="144"/>
      <c r="C215" s="441"/>
      <c r="D215" s="441"/>
    </row>
    <row r="216" spans="1:4" ht="13.5" customHeight="1">
      <c r="A216" s="346"/>
      <c r="B216" s="144"/>
      <c r="C216" s="441"/>
      <c r="D216" s="441"/>
    </row>
    <row r="217" spans="1:4" ht="13.5" customHeight="1">
      <c r="A217" s="346"/>
      <c r="B217" s="144"/>
      <c r="C217" s="441"/>
      <c r="D217" s="441"/>
    </row>
    <row r="218" spans="1:4" ht="13.5" customHeight="1">
      <c r="A218" s="346"/>
      <c r="B218" s="144"/>
      <c r="C218" s="441"/>
      <c r="D218" s="441"/>
    </row>
    <row r="219" spans="1:4" ht="13.5" customHeight="1">
      <c r="A219" s="346"/>
      <c r="B219" s="144"/>
      <c r="C219" s="441"/>
      <c r="D219" s="441"/>
    </row>
    <row r="220" spans="1:4" ht="13.5" customHeight="1">
      <c r="A220" s="346"/>
      <c r="B220" s="144"/>
      <c r="C220" s="441"/>
      <c r="D220" s="441"/>
    </row>
    <row r="221" spans="1:4" ht="13.5" customHeight="1">
      <c r="A221" s="346"/>
      <c r="B221" s="144"/>
      <c r="C221" s="441"/>
      <c r="D221" s="441"/>
    </row>
    <row r="222" spans="1:4" ht="13.5" customHeight="1">
      <c r="A222" s="346"/>
      <c r="B222" s="144"/>
      <c r="C222" s="441"/>
      <c r="D222" s="441"/>
    </row>
    <row r="223" spans="1:4" ht="13.5" customHeight="1">
      <c r="A223" s="346"/>
      <c r="B223" s="144"/>
      <c r="C223" s="441"/>
      <c r="D223" s="441"/>
    </row>
    <row r="224" spans="1:4" ht="13.5" customHeight="1">
      <c r="A224" s="346"/>
      <c r="B224" s="144"/>
      <c r="C224" s="441"/>
      <c r="D224" s="441"/>
    </row>
    <row r="225" spans="1:4" ht="13.5" customHeight="1">
      <c r="A225" s="346"/>
      <c r="B225" s="144"/>
      <c r="C225" s="441"/>
      <c r="D225" s="441"/>
    </row>
    <row r="226" spans="1:4" ht="13.5" customHeight="1">
      <c r="A226" s="346"/>
      <c r="B226" s="144"/>
      <c r="C226" s="441"/>
      <c r="D226" s="441"/>
    </row>
    <row r="227" spans="1:4" ht="13.5" customHeight="1">
      <c r="A227" s="346"/>
      <c r="B227" s="144"/>
      <c r="C227" s="441"/>
      <c r="D227" s="441"/>
    </row>
    <row r="228" spans="1:4" ht="13.5" customHeight="1">
      <c r="A228" s="346"/>
      <c r="B228" s="144"/>
      <c r="C228" s="441"/>
      <c r="D228" s="441"/>
    </row>
    <row r="229" spans="1:4" ht="13.5" customHeight="1">
      <c r="A229" s="346"/>
      <c r="B229" s="144"/>
      <c r="C229" s="441"/>
      <c r="D229" s="441"/>
    </row>
    <row r="230" spans="1:4" ht="13.5" customHeight="1">
      <c r="A230" s="346"/>
      <c r="B230" s="144"/>
      <c r="C230" s="441"/>
      <c r="D230" s="441"/>
    </row>
    <row r="231" spans="1:4" ht="13.5" customHeight="1">
      <c r="A231" s="346"/>
      <c r="B231" s="144"/>
      <c r="C231" s="441"/>
      <c r="D231" s="441"/>
    </row>
    <row r="232" spans="1:4" ht="13.5" customHeight="1">
      <c r="A232" s="346"/>
      <c r="B232" s="144"/>
      <c r="C232" s="441"/>
      <c r="D232" s="441"/>
    </row>
    <row r="233" spans="1:4" ht="13.5" customHeight="1">
      <c r="A233" s="346"/>
      <c r="B233" s="144"/>
      <c r="C233" s="441"/>
      <c r="D233" s="441"/>
    </row>
    <row r="234" spans="1:4" ht="13.5" customHeight="1">
      <c r="A234" s="346"/>
      <c r="B234" s="144"/>
      <c r="C234" s="441"/>
      <c r="D234" s="441"/>
    </row>
    <row r="235" spans="1:4" ht="13.5" customHeight="1">
      <c r="A235" s="346"/>
      <c r="B235" s="144"/>
      <c r="C235" s="441"/>
      <c r="D235" s="441"/>
    </row>
    <row r="236" spans="1:4" ht="13.5" customHeight="1">
      <c r="A236" s="346"/>
      <c r="B236" s="144"/>
      <c r="C236" s="441"/>
      <c r="D236" s="441"/>
    </row>
    <row r="237" spans="1:4" ht="13.5" customHeight="1">
      <c r="A237" s="346"/>
      <c r="B237" s="144"/>
      <c r="C237" s="441"/>
      <c r="D237" s="441"/>
    </row>
    <row r="238" spans="1:4" ht="13.5" customHeight="1">
      <c r="A238" s="346"/>
      <c r="B238" s="144"/>
      <c r="C238" s="441"/>
      <c r="D238" s="441"/>
    </row>
    <row r="239" spans="1:4" ht="13.5" customHeight="1">
      <c r="A239" s="346"/>
      <c r="B239" s="144"/>
      <c r="C239" s="441"/>
      <c r="D239" s="441"/>
    </row>
    <row r="240" spans="1:4" ht="13.5" customHeight="1">
      <c r="A240" s="346"/>
      <c r="B240" s="144"/>
      <c r="C240" s="441"/>
      <c r="D240" s="441"/>
    </row>
    <row r="241" spans="1:4" ht="13.5" customHeight="1">
      <c r="A241" s="346"/>
      <c r="B241" s="144"/>
      <c r="C241" s="441"/>
      <c r="D241" s="441"/>
    </row>
    <row r="242" spans="1:4" ht="13.5" customHeight="1">
      <c r="A242" s="346"/>
      <c r="B242" s="144"/>
      <c r="C242" s="441"/>
      <c r="D242" s="441"/>
    </row>
    <row r="243" spans="1:4" ht="13.5" customHeight="1">
      <c r="A243" s="346"/>
      <c r="B243" s="144"/>
      <c r="C243" s="441"/>
      <c r="D243" s="441"/>
    </row>
    <row r="244" spans="1:4" ht="13.5" customHeight="1">
      <c r="A244" s="346"/>
      <c r="B244" s="144"/>
      <c r="C244" s="441"/>
      <c r="D244" s="441"/>
    </row>
    <row r="245" spans="1:4" ht="13.5" customHeight="1">
      <c r="A245" s="346"/>
      <c r="B245" s="144"/>
      <c r="C245" s="441"/>
      <c r="D245" s="441"/>
    </row>
    <row r="246" spans="1:4" ht="13.5" customHeight="1">
      <c r="A246" s="346"/>
      <c r="B246" s="144"/>
      <c r="C246" s="441"/>
      <c r="D246" s="441"/>
    </row>
    <row r="247" spans="1:4" ht="13.5" customHeight="1">
      <c r="A247" s="346"/>
      <c r="B247" s="144"/>
      <c r="C247" s="441"/>
      <c r="D247" s="441"/>
    </row>
    <row r="248" spans="1:4" ht="13.5" customHeight="1">
      <c r="A248" s="346"/>
      <c r="B248" s="144"/>
      <c r="C248" s="441"/>
      <c r="D248" s="441"/>
    </row>
    <row r="249" spans="1:4" ht="13.5" customHeight="1">
      <c r="A249" s="346"/>
      <c r="B249" s="144"/>
      <c r="C249" s="441"/>
      <c r="D249" s="441"/>
    </row>
    <row r="250" spans="1:4" ht="13.5" customHeight="1">
      <c r="A250" s="346"/>
      <c r="B250" s="144"/>
      <c r="C250" s="441"/>
      <c r="D250" s="441"/>
    </row>
    <row r="251" spans="1:4" ht="13.5" customHeight="1">
      <c r="A251" s="346"/>
      <c r="B251" s="144"/>
      <c r="C251" s="441"/>
      <c r="D251" s="441"/>
    </row>
    <row r="252" spans="1:4" ht="13.5" customHeight="1">
      <c r="A252" s="346"/>
      <c r="B252" s="144"/>
      <c r="C252" s="441"/>
      <c r="D252" s="441"/>
    </row>
    <row r="253" spans="1:4" ht="13.5" customHeight="1">
      <c r="A253" s="346"/>
      <c r="B253" s="144"/>
      <c r="C253" s="441"/>
      <c r="D253" s="441"/>
    </row>
    <row r="254" spans="1:4" ht="13.5" customHeight="1">
      <c r="A254" s="346"/>
      <c r="B254" s="144"/>
      <c r="C254" s="441"/>
      <c r="D254" s="441"/>
    </row>
    <row r="255" spans="1:4" ht="13.5" customHeight="1">
      <c r="A255" s="346"/>
      <c r="B255" s="144"/>
      <c r="C255" s="441"/>
      <c r="D255" s="441"/>
    </row>
    <row r="256" spans="1:4" ht="13.5" customHeight="1">
      <c r="A256" s="346"/>
      <c r="B256" s="144"/>
      <c r="C256" s="441"/>
      <c r="D256" s="441"/>
    </row>
    <row r="257" spans="1:4" ht="13.5" customHeight="1">
      <c r="A257" s="346"/>
      <c r="C257" s="441"/>
      <c r="D257" s="441"/>
    </row>
    <row r="258" spans="1:4" ht="13.5" customHeight="1">
      <c r="A258" s="346"/>
      <c r="C258" s="441"/>
      <c r="D258" s="441"/>
    </row>
    <row r="259" spans="1:4" ht="13.5" customHeight="1">
      <c r="A259" s="346"/>
      <c r="C259" s="441"/>
      <c r="D259" s="441"/>
    </row>
    <row r="260" spans="1:4" ht="13.5" customHeight="1">
      <c r="A260" s="346"/>
      <c r="C260" s="441"/>
      <c r="D260" s="441"/>
    </row>
    <row r="261" spans="1:4" ht="13.5" customHeight="1">
      <c r="A261" s="346"/>
      <c r="C261" s="441"/>
      <c r="D261" s="441"/>
    </row>
    <row r="262" spans="1:4" ht="13.5" customHeight="1">
      <c r="A262" s="346"/>
      <c r="C262" s="441"/>
      <c r="D262" s="441"/>
    </row>
    <row r="263" spans="1:4" ht="13.5" customHeight="1">
      <c r="A263" s="346"/>
      <c r="C263" s="441"/>
      <c r="D263" s="441"/>
    </row>
    <row r="264" spans="1:4" ht="13.5" customHeight="1">
      <c r="A264" s="346"/>
      <c r="C264" s="441"/>
      <c r="D264" s="441"/>
    </row>
    <row r="265" spans="1:4" ht="13.5" customHeight="1">
      <c r="A265" s="346"/>
      <c r="C265" s="441"/>
      <c r="D265" s="441"/>
    </row>
    <row r="266" spans="1:4" ht="13.5" customHeight="1">
      <c r="A266" s="346"/>
      <c r="C266" s="441"/>
      <c r="D266" s="441"/>
    </row>
    <row r="267" spans="1:4" ht="13.5" customHeight="1">
      <c r="A267" s="346"/>
      <c r="C267" s="441"/>
      <c r="D267" s="441"/>
    </row>
    <row r="268" spans="1:4" ht="13.5" customHeight="1">
      <c r="A268" s="346"/>
      <c r="C268" s="441"/>
      <c r="D268" s="441"/>
    </row>
    <row r="269" spans="1:4" ht="13.5" customHeight="1">
      <c r="A269" s="346"/>
      <c r="C269" s="441"/>
      <c r="D269" s="441"/>
    </row>
    <row r="270" spans="1:4" ht="13.5" customHeight="1">
      <c r="A270" s="346"/>
      <c r="C270" s="441"/>
      <c r="D270" s="441"/>
    </row>
    <row r="271" spans="1:4" ht="13.5" customHeight="1">
      <c r="A271" s="346"/>
      <c r="C271" s="441"/>
      <c r="D271" s="441"/>
    </row>
    <row r="272" spans="1:4" ht="13.5" customHeight="1">
      <c r="A272" s="346"/>
      <c r="C272" s="441"/>
      <c r="D272" s="441"/>
    </row>
    <row r="273" spans="1:4" ht="13.5" customHeight="1">
      <c r="A273" s="346"/>
      <c r="C273" s="441"/>
      <c r="D273" s="441"/>
    </row>
    <row r="274" spans="1:4" ht="13.5" customHeight="1">
      <c r="A274" s="346"/>
      <c r="C274" s="441"/>
      <c r="D274" s="441"/>
    </row>
    <row r="275" spans="1:4" ht="13.5" customHeight="1">
      <c r="A275" s="346"/>
      <c r="C275" s="441"/>
      <c r="D275" s="441"/>
    </row>
    <row r="276" spans="1:4" ht="13.5" customHeight="1">
      <c r="A276" s="346"/>
      <c r="C276" s="441"/>
      <c r="D276" s="441"/>
    </row>
    <row r="277" spans="1:4" ht="13.5" customHeight="1">
      <c r="A277" s="346"/>
      <c r="C277" s="441"/>
      <c r="D277" s="441"/>
    </row>
    <row r="278" spans="1:4" ht="13.5" customHeight="1">
      <c r="A278" s="346"/>
      <c r="C278" s="441"/>
      <c r="D278" s="441"/>
    </row>
    <row r="279" spans="1:4" ht="13.5" customHeight="1">
      <c r="A279" s="346"/>
      <c r="C279" s="441"/>
      <c r="D279" s="441"/>
    </row>
    <row r="280" spans="1:4" ht="13.5" customHeight="1">
      <c r="A280" s="346"/>
      <c r="C280" s="441"/>
      <c r="D280" s="441"/>
    </row>
    <row r="281" spans="1:4" ht="13.5" customHeight="1">
      <c r="A281" s="346"/>
      <c r="C281" s="441"/>
      <c r="D281" s="441"/>
    </row>
    <row r="282" spans="1:4" ht="13.5" customHeight="1">
      <c r="A282" s="346"/>
      <c r="C282" s="441"/>
      <c r="D282" s="441"/>
    </row>
    <row r="283" spans="1:4" ht="13.5" customHeight="1">
      <c r="A283" s="346"/>
      <c r="C283" s="441"/>
      <c r="D283" s="441"/>
    </row>
    <row r="284" spans="1:4" ht="13.5" customHeight="1">
      <c r="A284" s="346"/>
      <c r="C284" s="441"/>
      <c r="D284" s="441"/>
    </row>
    <row r="285" spans="1:4" ht="13.5" customHeight="1">
      <c r="A285" s="346"/>
      <c r="C285" s="144"/>
      <c r="D285" s="144"/>
    </row>
    <row r="286" spans="1:4" ht="13.5" customHeight="1">
      <c r="A286" s="346"/>
      <c r="C286" s="144"/>
      <c r="D286" s="144"/>
    </row>
    <row r="287" spans="1:4" ht="13.5" customHeight="1">
      <c r="A287" s="346"/>
      <c r="C287" s="144"/>
      <c r="D287" s="144"/>
    </row>
    <row r="288" spans="1:4" ht="13.5" customHeight="1">
      <c r="A288" s="346"/>
      <c r="C288" s="144"/>
      <c r="D288" s="144"/>
    </row>
    <row r="289" spans="1:4" ht="13.5" customHeight="1">
      <c r="A289" s="346"/>
      <c r="C289" s="144"/>
      <c r="D289" s="144"/>
    </row>
    <row r="290" spans="1:4" ht="13.5" customHeight="1">
      <c r="A290" s="346"/>
      <c r="C290" s="144"/>
      <c r="D290" s="144"/>
    </row>
    <row r="291" spans="1:4" ht="13.5" customHeight="1">
      <c r="A291" s="346"/>
      <c r="C291" s="144"/>
      <c r="D291" s="144"/>
    </row>
    <row r="292" spans="1:4" ht="13.5" customHeight="1">
      <c r="A292" s="346"/>
      <c r="C292" s="144"/>
      <c r="D292" s="144"/>
    </row>
    <row r="293" spans="1:4" ht="13.5" customHeight="1">
      <c r="A293" s="346"/>
      <c r="C293" s="144"/>
      <c r="D293" s="144"/>
    </row>
    <row r="294" spans="1:4" ht="13.5" customHeight="1">
      <c r="A294" s="346"/>
      <c r="C294" s="144"/>
      <c r="D294" s="144"/>
    </row>
    <row r="295" spans="1:4" ht="13.5" customHeight="1">
      <c r="A295" s="346"/>
      <c r="C295" s="144"/>
      <c r="D295" s="144"/>
    </row>
    <row r="296" spans="1:4" ht="13.5" customHeight="1">
      <c r="A296" s="346"/>
      <c r="C296" s="144"/>
      <c r="D296" s="144"/>
    </row>
    <row r="297" spans="1:4" ht="13.5" customHeight="1">
      <c r="A297" s="346"/>
      <c r="C297" s="144"/>
      <c r="D297" s="144"/>
    </row>
    <row r="298" spans="1:4" ht="13.5" customHeight="1">
      <c r="A298" s="346"/>
      <c r="C298" s="144"/>
      <c r="D298" s="144"/>
    </row>
    <row r="299" spans="1:4" ht="13.5" customHeight="1">
      <c r="A299" s="346"/>
      <c r="C299" s="144"/>
      <c r="D299" s="144"/>
    </row>
    <row r="300" spans="1:4" ht="13.5" customHeight="1">
      <c r="A300" s="346"/>
      <c r="C300" s="144"/>
      <c r="D300" s="144"/>
    </row>
    <row r="301" spans="1:4" ht="13.5" customHeight="1">
      <c r="A301" s="346"/>
      <c r="C301" s="144"/>
      <c r="D301" s="144"/>
    </row>
    <row r="302" spans="1:4" ht="13.5" customHeight="1">
      <c r="A302" s="346"/>
      <c r="C302" s="144"/>
      <c r="D302" s="144"/>
    </row>
    <row r="303" spans="1:4" ht="13.5" customHeight="1">
      <c r="A303" s="346"/>
      <c r="C303" s="144"/>
      <c r="D303" s="144"/>
    </row>
    <row r="304" spans="1:4" ht="13.5" customHeight="1">
      <c r="A304" s="346"/>
    </row>
    <row r="305" spans="1:1" ht="13.5" customHeight="1">
      <c r="A305" s="346"/>
    </row>
    <row r="306" spans="1:1" ht="13.5" customHeight="1">
      <c r="A306" s="346"/>
    </row>
    <row r="307" spans="1:1" ht="13.5" customHeight="1">
      <c r="A307" s="346"/>
    </row>
    <row r="308" spans="1:1" ht="13.5" customHeight="1">
      <c r="A308" s="346"/>
    </row>
    <row r="309" spans="1:1" ht="13.5" customHeight="1">
      <c r="A309" s="346"/>
    </row>
    <row r="310" spans="1:1" ht="13.5" customHeight="1">
      <c r="A310" s="346"/>
    </row>
    <row r="311" spans="1:1" ht="13.5" customHeight="1">
      <c r="A311" s="346"/>
    </row>
    <row r="312" spans="1:1" ht="13.5" customHeight="1">
      <c r="A312" s="346"/>
    </row>
    <row r="313" spans="1:1" ht="13.5" customHeight="1">
      <c r="A313" s="346"/>
    </row>
    <row r="314" spans="1:1" ht="13.5" customHeight="1">
      <c r="A314" s="346"/>
    </row>
    <row r="315" spans="1:1" ht="13.5" customHeight="1">
      <c r="A315" s="346"/>
    </row>
    <row r="316" spans="1:1" ht="13.5" customHeight="1">
      <c r="A316" s="346"/>
    </row>
    <row r="317" spans="1:1" ht="13.5" customHeight="1">
      <c r="A317" s="346"/>
    </row>
    <row r="318" spans="1:1" ht="13.5" customHeight="1">
      <c r="A318" s="346"/>
    </row>
    <row r="319" spans="1:1" ht="13.5" customHeight="1">
      <c r="A319" s="346"/>
    </row>
    <row r="320" spans="1:1" ht="13.5" customHeight="1">
      <c r="A320" s="346"/>
    </row>
    <row r="321" spans="1:1" ht="13.5" customHeight="1">
      <c r="A321" s="346"/>
    </row>
    <row r="322" spans="1:1" ht="13.5" customHeight="1">
      <c r="A322" s="346"/>
    </row>
    <row r="323" spans="1:1" ht="13.5" customHeight="1">
      <c r="A323" s="346"/>
    </row>
    <row r="324" spans="1:1" ht="13.5" customHeight="1">
      <c r="A324" s="346"/>
    </row>
    <row r="325" spans="1:1" ht="13.5" customHeight="1">
      <c r="A325" s="346"/>
    </row>
    <row r="326" spans="1:1" ht="13.5" customHeight="1">
      <c r="A326" s="346"/>
    </row>
  </sheetData>
  <customSheetViews>
    <customSheetView guid="{BDEA0E8C-FE60-46CC-9D3B-D8EC707CDC49}" showRuler="0">
      <pageMargins left="0.75" right="0.75" top="1" bottom="1" header="0.5" footer="0.5"/>
      <headerFooter alignWithMargins="0">
        <oddHeader>&amp;A</oddHeader>
        <oddFooter>Page &amp;P</oddFooter>
      </headerFooter>
    </customSheetView>
    <customSheetView guid="{3AC12061-66A2-11D8-93C5-000102640D10}" showRuler="0">
      <pageMargins left="0.75" right="0.75" top="1" bottom="1" header="0.5" footer="0.5"/>
      <headerFooter alignWithMargins="0">
        <oddHeader>&amp;A</oddHeader>
        <oddFooter>Page &amp;P</oddFooter>
      </headerFooter>
    </customSheetView>
  </customSheetViews>
  <mergeCells count="1">
    <mergeCell ref="C201:D201"/>
  </mergeCells>
  <phoneticPr fontId="16" type="noConversion"/>
  <pageMargins left="0.51" right="0.24" top="0.22" bottom="0.28000000000000003" header="0.17" footer="0.17"/>
  <pageSetup firstPageNumber="1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4" enableFormatConditionsCalculation="0">
    <tabColor indexed="33"/>
  </sheetPr>
  <dimension ref="A1:J244"/>
  <sheetViews>
    <sheetView workbookViewId="0">
      <pane xSplit="1" ySplit="13" topLeftCell="B20" activePane="bottomRight" state="frozen"/>
      <selection pane="topRight" activeCell="B1" sqref="B1"/>
      <selection pane="bottomLeft" activeCell="A14" sqref="A14"/>
      <selection pane="bottomRight" activeCell="B14" sqref="B14:H33"/>
    </sheetView>
  </sheetViews>
  <sheetFormatPr defaultRowHeight="15.75"/>
  <cols>
    <col min="1" max="1" width="31.125" style="151" customWidth="1"/>
    <col min="2" max="2" width="4.5" style="504" customWidth="1"/>
    <col min="3" max="3" width="4.5" style="151" bestFit="1" customWidth="1"/>
    <col min="4" max="4" width="13.375" style="151" hidden="1" customWidth="1"/>
    <col min="5" max="5" width="14.875" style="151" bestFit="1" customWidth="1"/>
    <col min="6" max="6" width="11" style="151" bestFit="1" customWidth="1"/>
    <col min="7" max="7" width="11.875" style="151" customWidth="1"/>
    <col min="8" max="8" width="12" style="151" customWidth="1"/>
    <col min="9" max="16384" width="9" style="151"/>
  </cols>
  <sheetData>
    <row r="1" spans="1:10" ht="13.5" customHeight="1">
      <c r="A1" s="447" t="s">
        <v>709</v>
      </c>
      <c r="B1" s="448"/>
      <c r="C1" s="449"/>
      <c r="D1" s="450"/>
      <c r="E1" s="450"/>
      <c r="F1" s="450"/>
      <c r="G1" s="295"/>
      <c r="H1" s="450"/>
      <c r="I1" s="450"/>
      <c r="J1" s="450"/>
    </row>
    <row r="2" spans="1:10" ht="18" customHeight="1">
      <c r="A2" s="447" t="s">
        <v>710</v>
      </c>
      <c r="B2" s="448"/>
      <c r="C2" s="449"/>
      <c r="D2" s="450"/>
      <c r="E2" s="450"/>
      <c r="F2" s="450"/>
      <c r="G2" s="735" t="s">
        <v>711</v>
      </c>
      <c r="H2" s="735"/>
      <c r="I2" s="450"/>
      <c r="J2" s="450"/>
    </row>
    <row r="3" spans="1:10" ht="13.5" customHeight="1">
      <c r="A3" s="451" t="s">
        <v>267</v>
      </c>
      <c r="B3" s="452"/>
      <c r="C3" s="453"/>
      <c r="D3" s="450"/>
      <c r="E3" s="450"/>
      <c r="F3" s="450"/>
      <c r="G3" s="145"/>
      <c r="H3" s="450"/>
      <c r="I3" s="450"/>
      <c r="J3" s="450"/>
    </row>
    <row r="4" spans="1:10" ht="15" customHeight="1">
      <c r="A4" s="454"/>
      <c r="B4" s="455"/>
      <c r="C4" s="453"/>
      <c r="D4" s="450"/>
      <c r="E4" s="450"/>
      <c r="F4" s="450"/>
      <c r="G4" s="450"/>
      <c r="H4" s="450"/>
      <c r="I4" s="450"/>
      <c r="J4" s="450"/>
    </row>
    <row r="5" spans="1:10" ht="27.75" customHeight="1">
      <c r="A5" s="739" t="s">
        <v>712</v>
      </c>
      <c r="B5" s="739"/>
      <c r="C5" s="739"/>
      <c r="D5" s="739"/>
      <c r="E5" s="739"/>
      <c r="F5" s="739"/>
      <c r="G5" s="739"/>
      <c r="H5" s="739"/>
      <c r="I5" s="450"/>
      <c r="J5" s="450"/>
    </row>
    <row r="6" spans="1:10" ht="25.5" customHeight="1">
      <c r="A6" s="741" t="s">
        <v>713</v>
      </c>
      <c r="B6" s="741"/>
      <c r="C6" s="741"/>
      <c r="D6" s="741"/>
      <c r="E6" s="741"/>
      <c r="F6" s="741"/>
      <c r="G6" s="741"/>
      <c r="H6" s="741"/>
      <c r="I6" s="450"/>
      <c r="J6" s="450"/>
    </row>
    <row r="7" spans="1:10" ht="12.75" hidden="1" customHeight="1">
      <c r="A7" s="457" t="s">
        <v>10</v>
      </c>
      <c r="B7" s="455"/>
      <c r="C7" s="453"/>
      <c r="D7" s="453"/>
      <c r="E7" s="453"/>
      <c r="F7" s="453"/>
      <c r="G7" s="453"/>
      <c r="H7" s="453" t="s">
        <v>10</v>
      </c>
      <c r="I7" s="450"/>
      <c r="J7" s="450"/>
    </row>
    <row r="8" spans="1:10" ht="9.75" customHeight="1" thickBot="1">
      <c r="A8" s="458"/>
      <c r="B8" s="455"/>
      <c r="C8" s="453"/>
      <c r="D8" s="740"/>
      <c r="E8" s="740"/>
      <c r="F8" s="740"/>
      <c r="G8" s="740"/>
      <c r="H8" s="740"/>
      <c r="I8" s="450"/>
      <c r="J8" s="450"/>
    </row>
    <row r="9" spans="1:10" ht="3" hidden="1" customHeight="1" thickBot="1">
      <c r="B9" s="455"/>
      <c r="C9" s="453"/>
      <c r="D9" s="459"/>
      <c r="E9" s="459"/>
      <c r="F9" s="459"/>
      <c r="G9" s="450"/>
      <c r="H9" s="450"/>
      <c r="I9" s="450"/>
      <c r="J9" s="450"/>
    </row>
    <row r="10" spans="1:10" ht="19.5" hidden="1" customHeight="1" thickBot="1">
      <c r="B10" s="455"/>
      <c r="C10" s="453"/>
      <c r="D10" s="459"/>
      <c r="E10" s="459"/>
      <c r="F10" s="459"/>
      <c r="G10" s="450"/>
      <c r="H10" s="450"/>
      <c r="I10" s="450"/>
      <c r="J10" s="450"/>
    </row>
    <row r="11" spans="1:10" s="150" customFormat="1" ht="23.25" customHeight="1" thickTop="1">
      <c r="A11" s="460" t="s">
        <v>372</v>
      </c>
      <c r="B11" s="461" t="s">
        <v>714</v>
      </c>
      <c r="C11" s="461" t="s">
        <v>156</v>
      </c>
      <c r="D11" s="462" t="s">
        <v>715</v>
      </c>
      <c r="E11" s="737" t="s">
        <v>119</v>
      </c>
      <c r="F11" s="738"/>
      <c r="G11" s="742" t="s">
        <v>716</v>
      </c>
      <c r="H11" s="743"/>
      <c r="I11" s="463"/>
      <c r="J11" s="463"/>
    </row>
    <row r="12" spans="1:10" s="150" customFormat="1" ht="19.5" customHeight="1">
      <c r="A12" s="464"/>
      <c r="B12" s="465" t="s">
        <v>717</v>
      </c>
      <c r="C12" s="465" t="s">
        <v>157</v>
      </c>
      <c r="D12" s="466" t="s">
        <v>718</v>
      </c>
      <c r="E12" s="467" t="s">
        <v>675</v>
      </c>
      <c r="F12" s="468" t="s">
        <v>676</v>
      </c>
      <c r="G12" s="467" t="s">
        <v>675</v>
      </c>
      <c r="H12" s="469" t="s">
        <v>676</v>
      </c>
      <c r="I12" s="463"/>
      <c r="J12" s="463"/>
    </row>
    <row r="13" spans="1:10" s="150" customFormat="1" ht="18" customHeight="1">
      <c r="A13" s="470">
        <v>1</v>
      </c>
      <c r="B13" s="471">
        <v>2</v>
      </c>
      <c r="C13" s="471">
        <v>3</v>
      </c>
      <c r="D13" s="471">
        <v>4</v>
      </c>
      <c r="E13" s="471">
        <v>5</v>
      </c>
      <c r="F13" s="471">
        <v>6</v>
      </c>
      <c r="G13" s="471">
        <v>7</v>
      </c>
      <c r="H13" s="472">
        <v>8</v>
      </c>
      <c r="I13" s="463"/>
      <c r="J13" s="463"/>
    </row>
    <row r="14" spans="1:10" ht="23.25" customHeight="1">
      <c r="A14" s="473" t="s">
        <v>719</v>
      </c>
      <c r="B14" s="474" t="s">
        <v>9</v>
      </c>
      <c r="C14" s="474" t="s">
        <v>191</v>
      </c>
      <c r="D14" s="475">
        <v>228695438692</v>
      </c>
      <c r="E14" s="475">
        <v>515140510545</v>
      </c>
      <c r="F14" s="476">
        <v>451370954590</v>
      </c>
      <c r="G14" s="475">
        <v>515140510545</v>
      </c>
      <c r="H14" s="477">
        <v>451370954590</v>
      </c>
      <c r="I14" s="450"/>
      <c r="J14" s="450"/>
    </row>
    <row r="15" spans="1:10" ht="23.25" customHeight="1">
      <c r="A15" s="473" t="s">
        <v>720</v>
      </c>
      <c r="B15" s="478" t="s">
        <v>155</v>
      </c>
      <c r="C15" s="478"/>
      <c r="D15" s="310">
        <v>0</v>
      </c>
      <c r="E15" s="310">
        <v>0</v>
      </c>
      <c r="F15" s="479"/>
      <c r="G15" s="310"/>
      <c r="H15" s="480"/>
      <c r="I15" s="450"/>
      <c r="J15" s="450"/>
    </row>
    <row r="16" spans="1:10" s="440" customFormat="1" ht="23.25" customHeight="1">
      <c r="A16" s="473" t="s">
        <v>721</v>
      </c>
      <c r="B16" s="478" t="s">
        <v>129</v>
      </c>
      <c r="C16" s="478"/>
      <c r="D16" s="310">
        <v>228695438692</v>
      </c>
      <c r="E16" s="310">
        <v>515140510545</v>
      </c>
      <c r="F16" s="479">
        <v>451370954590</v>
      </c>
      <c r="G16" s="310">
        <v>515140510545</v>
      </c>
      <c r="H16" s="480">
        <v>451370954590</v>
      </c>
      <c r="I16" s="481"/>
      <c r="J16" s="481"/>
    </row>
    <row r="17" spans="1:10" s="440" customFormat="1" ht="23.25" customHeight="1">
      <c r="A17" s="473" t="s">
        <v>722</v>
      </c>
      <c r="B17" s="478" t="s">
        <v>203</v>
      </c>
      <c r="C17" s="478" t="s">
        <v>192</v>
      </c>
      <c r="D17" s="310">
        <v>193866995135</v>
      </c>
      <c r="E17" s="310">
        <v>486387703194</v>
      </c>
      <c r="F17" s="479">
        <v>403187591122</v>
      </c>
      <c r="G17" s="310">
        <v>486387703194</v>
      </c>
      <c r="H17" s="480">
        <v>403187591122</v>
      </c>
      <c r="I17" s="481"/>
      <c r="J17" s="481"/>
    </row>
    <row r="18" spans="1:10" s="440" customFormat="1" ht="23.25" customHeight="1">
      <c r="A18" s="482" t="s">
        <v>723</v>
      </c>
      <c r="B18" s="483" t="s">
        <v>204</v>
      </c>
      <c r="C18" s="478"/>
      <c r="D18" s="308">
        <v>34828443557</v>
      </c>
      <c r="E18" s="308">
        <v>28752807351</v>
      </c>
      <c r="F18" s="308">
        <v>48183363468</v>
      </c>
      <c r="G18" s="308">
        <v>28752807351</v>
      </c>
      <c r="H18" s="309">
        <v>48183363468</v>
      </c>
      <c r="I18" s="481"/>
      <c r="J18" s="481"/>
    </row>
    <row r="19" spans="1:10" s="440" customFormat="1" ht="23.25" customHeight="1">
      <c r="A19" s="473" t="s">
        <v>724</v>
      </c>
      <c r="B19" s="478" t="s">
        <v>205</v>
      </c>
      <c r="C19" s="478" t="s">
        <v>193</v>
      </c>
      <c r="D19" s="310">
        <v>8180621</v>
      </c>
      <c r="E19" s="310">
        <v>35722964</v>
      </c>
      <c r="F19" s="479">
        <v>85000729</v>
      </c>
      <c r="G19" s="310">
        <v>35722964</v>
      </c>
      <c r="H19" s="480">
        <v>85000729</v>
      </c>
      <c r="I19" s="481"/>
      <c r="J19" s="481"/>
    </row>
    <row r="20" spans="1:10" s="440" customFormat="1" ht="23.25" customHeight="1">
      <c r="A20" s="473" t="s">
        <v>725</v>
      </c>
      <c r="B20" s="478" t="s">
        <v>206</v>
      </c>
      <c r="C20" s="478" t="s">
        <v>194</v>
      </c>
      <c r="D20" s="310">
        <v>1496437266</v>
      </c>
      <c r="E20" s="310">
        <v>4826076809</v>
      </c>
      <c r="F20" s="479">
        <v>7673241086</v>
      </c>
      <c r="G20" s="310">
        <v>4826076809</v>
      </c>
      <c r="H20" s="480">
        <v>7673241086</v>
      </c>
      <c r="I20" s="481"/>
      <c r="J20" s="481"/>
    </row>
    <row r="21" spans="1:10" s="489" customFormat="1" ht="23.25" customHeight="1">
      <c r="A21" s="484" t="s">
        <v>726</v>
      </c>
      <c r="B21" s="485">
        <v>23</v>
      </c>
      <c r="C21" s="486"/>
      <c r="D21" s="487">
        <v>1496437266</v>
      </c>
      <c r="E21" s="487">
        <v>4826076809</v>
      </c>
      <c r="F21" s="487">
        <v>7670994932</v>
      </c>
      <c r="G21" s="487">
        <v>4826076809</v>
      </c>
      <c r="H21" s="425">
        <v>7670994932</v>
      </c>
      <c r="I21" s="488"/>
      <c r="J21" s="488"/>
    </row>
    <row r="22" spans="1:10" ht="23.25" customHeight="1">
      <c r="A22" s="473" t="s">
        <v>727</v>
      </c>
      <c r="B22" s="478">
        <v>24</v>
      </c>
      <c r="C22" s="478"/>
      <c r="D22" s="310">
        <v>2035785522</v>
      </c>
      <c r="E22" s="310">
        <v>2308997395</v>
      </c>
      <c r="F22" s="479">
        <v>9453916519</v>
      </c>
      <c r="G22" s="310">
        <v>2308997395</v>
      </c>
      <c r="H22" s="480">
        <v>9453916519</v>
      </c>
      <c r="I22" s="450"/>
      <c r="J22" s="450"/>
    </row>
    <row r="23" spans="1:10" ht="23.25" customHeight="1">
      <c r="A23" s="473" t="s">
        <v>728</v>
      </c>
      <c r="B23" s="478">
        <v>25</v>
      </c>
      <c r="C23" s="478"/>
      <c r="D23" s="310">
        <v>11430926100</v>
      </c>
      <c r="E23" s="310">
        <v>26737174740</v>
      </c>
      <c r="F23" s="479">
        <v>25537205350</v>
      </c>
      <c r="G23" s="310">
        <v>26737174740</v>
      </c>
      <c r="H23" s="480">
        <v>25537205350</v>
      </c>
      <c r="I23" s="450"/>
      <c r="J23" s="450"/>
    </row>
    <row r="24" spans="1:10" s="440" customFormat="1" ht="25.5">
      <c r="A24" s="482" t="s">
        <v>729</v>
      </c>
      <c r="B24" s="483">
        <v>30</v>
      </c>
      <c r="C24" s="478"/>
      <c r="D24" s="490">
        <v>19873475290</v>
      </c>
      <c r="E24" s="490">
        <v>-5083718629</v>
      </c>
      <c r="F24" s="490">
        <v>5604001242</v>
      </c>
      <c r="G24" s="490">
        <v>-5083718629</v>
      </c>
      <c r="H24" s="491">
        <v>5604001242</v>
      </c>
      <c r="I24" s="481"/>
      <c r="J24" s="481"/>
    </row>
    <row r="25" spans="1:10" ht="23.25" customHeight="1">
      <c r="A25" s="473" t="s">
        <v>730</v>
      </c>
      <c r="B25" s="478">
        <v>31</v>
      </c>
      <c r="C25" s="478"/>
      <c r="D25" s="310">
        <v>17989394617</v>
      </c>
      <c r="E25" s="310">
        <v>18554796417</v>
      </c>
      <c r="F25" s="492">
        <v>2949188057</v>
      </c>
      <c r="G25" s="310">
        <v>18554796417</v>
      </c>
      <c r="H25" s="480">
        <v>2949188057</v>
      </c>
      <c r="I25" s="450"/>
      <c r="J25" s="450"/>
    </row>
    <row r="26" spans="1:10" ht="23.25" customHeight="1">
      <c r="A26" s="473" t="s">
        <v>731</v>
      </c>
      <c r="B26" s="478">
        <v>32</v>
      </c>
      <c r="C26" s="478"/>
      <c r="D26" s="310">
        <v>5996960737</v>
      </c>
      <c r="E26" s="310">
        <v>6527062770</v>
      </c>
      <c r="F26" s="492">
        <v>853666274</v>
      </c>
      <c r="G26" s="310">
        <v>6527062770</v>
      </c>
      <c r="H26" s="480">
        <v>853666274</v>
      </c>
      <c r="I26" s="450"/>
      <c r="J26" s="450"/>
    </row>
    <row r="27" spans="1:10" s="440" customFormat="1" ht="23.25" customHeight="1">
      <c r="A27" s="482" t="s">
        <v>732</v>
      </c>
      <c r="B27" s="483">
        <v>40</v>
      </c>
      <c r="C27" s="478"/>
      <c r="D27" s="490">
        <v>11992433880</v>
      </c>
      <c r="E27" s="490">
        <v>12027733647</v>
      </c>
      <c r="F27" s="490">
        <v>2095521783</v>
      </c>
      <c r="G27" s="490">
        <v>12027733647</v>
      </c>
      <c r="H27" s="491">
        <v>2095521783</v>
      </c>
      <c r="I27" s="481"/>
      <c r="J27" s="481"/>
    </row>
    <row r="28" spans="1:10" s="440" customFormat="1" ht="23.25" customHeight="1">
      <c r="A28" s="482" t="s">
        <v>733</v>
      </c>
      <c r="B28" s="483">
        <v>50</v>
      </c>
      <c r="C28" s="478"/>
      <c r="D28" s="490">
        <v>31865909170</v>
      </c>
      <c r="E28" s="490">
        <v>6944015018</v>
      </c>
      <c r="F28" s="490">
        <v>7699523025</v>
      </c>
      <c r="G28" s="490">
        <v>6944015018</v>
      </c>
      <c r="H28" s="491">
        <v>7699523025</v>
      </c>
      <c r="I28" s="481"/>
      <c r="J28" s="481"/>
    </row>
    <row r="29" spans="1:10" s="440" customFormat="1" ht="23.25" customHeight="1">
      <c r="A29" s="482" t="s">
        <v>734</v>
      </c>
      <c r="B29" s="483">
        <v>51</v>
      </c>
      <c r="C29" s="478" t="s">
        <v>195</v>
      </c>
      <c r="D29" s="490"/>
      <c r="E29" s="308">
        <v>1180482553</v>
      </c>
      <c r="F29" s="493">
        <v>1539904605</v>
      </c>
      <c r="G29" s="308">
        <v>1180482553</v>
      </c>
      <c r="H29" s="494">
        <v>1539904605</v>
      </c>
      <c r="I29" s="481"/>
      <c r="J29" s="481"/>
    </row>
    <row r="30" spans="1:10" s="440" customFormat="1" ht="23.25" customHeight="1">
      <c r="A30" s="495" t="s">
        <v>735</v>
      </c>
      <c r="B30" s="483">
        <v>52</v>
      </c>
      <c r="C30" s="478" t="s">
        <v>196</v>
      </c>
      <c r="D30" s="490"/>
      <c r="E30" s="490"/>
      <c r="F30" s="493"/>
      <c r="G30" s="496"/>
      <c r="H30" s="494"/>
      <c r="I30" s="481"/>
      <c r="J30" s="481"/>
    </row>
    <row r="31" spans="1:10" s="440" customFormat="1" ht="23.25" customHeight="1">
      <c r="A31" s="482" t="s">
        <v>736</v>
      </c>
      <c r="B31" s="483">
        <v>60</v>
      </c>
      <c r="C31" s="478"/>
      <c r="D31" s="490">
        <v>31865909170</v>
      </c>
      <c r="E31" s="490">
        <v>5763532465</v>
      </c>
      <c r="F31" s="490">
        <v>6159618420</v>
      </c>
      <c r="G31" s="490">
        <v>5763532465</v>
      </c>
      <c r="H31" s="491">
        <v>6159618420</v>
      </c>
      <c r="I31" s="481"/>
      <c r="J31" s="481"/>
    </row>
    <row r="32" spans="1:10" s="440" customFormat="1" ht="23.25" customHeight="1">
      <c r="A32" s="497" t="s">
        <v>737</v>
      </c>
      <c r="B32" s="483">
        <v>70</v>
      </c>
      <c r="C32" s="483"/>
      <c r="D32" s="490">
        <v>2334.5436498488102</v>
      </c>
      <c r="E32" s="490">
        <v>422.24491525038798</v>
      </c>
      <c r="F32" s="490">
        <v>451.26275830349272</v>
      </c>
      <c r="G32" s="490">
        <v>422.24491525038798</v>
      </c>
      <c r="H32" s="491">
        <v>451.26275830349272</v>
      </c>
      <c r="I32" s="481"/>
      <c r="J32" s="481"/>
    </row>
    <row r="33" spans="1:10" ht="15" customHeight="1" thickBot="1">
      <c r="A33" s="498"/>
      <c r="B33" s="499"/>
      <c r="C33" s="500"/>
      <c r="D33" s="501"/>
      <c r="E33" s="501"/>
      <c r="F33" s="501"/>
      <c r="G33" s="502"/>
      <c r="H33" s="503"/>
      <c r="I33" s="450"/>
      <c r="J33" s="450"/>
    </row>
    <row r="34" spans="1:10" ht="6" customHeight="1" thickTop="1">
      <c r="A34" s="445"/>
      <c r="D34" s="450"/>
      <c r="E34" s="450"/>
      <c r="G34" s="505"/>
    </row>
    <row r="35" spans="1:10" ht="24.75" customHeight="1">
      <c r="A35" s="506" t="s">
        <v>382</v>
      </c>
      <c r="D35" s="287"/>
      <c r="E35" s="287" t="s">
        <v>383</v>
      </c>
      <c r="F35" s="450"/>
      <c r="G35" s="736" t="s">
        <v>384</v>
      </c>
      <c r="H35" s="736"/>
    </row>
    <row r="36" spans="1:10" ht="19.5" hidden="1" customHeight="1">
      <c r="B36" s="151"/>
      <c r="G36" s="490">
        <v>533731029926</v>
      </c>
    </row>
    <row r="37" spans="1:10" ht="19.5" hidden="1" customHeight="1">
      <c r="B37" s="151"/>
      <c r="G37" s="507">
        <v>1671001191426</v>
      </c>
      <c r="H37" s="508">
        <v>-1137270161500</v>
      </c>
    </row>
    <row r="38" spans="1:10">
      <c r="G38" s="509"/>
    </row>
    <row r="39" spans="1:10" ht="72" customHeight="1">
      <c r="A39" s="446"/>
      <c r="B39" s="446"/>
      <c r="C39" s="446"/>
      <c r="D39" s="446"/>
      <c r="E39" s="446"/>
    </row>
    <row r="40" spans="1:10" ht="93.75" customHeight="1">
      <c r="A40" s="445"/>
      <c r="G40" s="456">
        <v>533731029926</v>
      </c>
    </row>
    <row r="41" spans="1:10" ht="18.75">
      <c r="A41" s="445"/>
    </row>
    <row r="42" spans="1:10" ht="18.75">
      <c r="A42" s="445"/>
    </row>
    <row r="43" spans="1:10" ht="18.75">
      <c r="A43" s="445"/>
    </row>
    <row r="44" spans="1:10" ht="18.75">
      <c r="A44" s="445"/>
    </row>
    <row r="45" spans="1:10" ht="18.75">
      <c r="A45" s="445"/>
    </row>
    <row r="46" spans="1:10" ht="18.75">
      <c r="A46" s="445"/>
    </row>
    <row r="47" spans="1:10" ht="18.75">
      <c r="A47" s="445"/>
    </row>
    <row r="48" spans="1:10" ht="18.75">
      <c r="A48" s="445"/>
    </row>
    <row r="49" spans="1:1" ht="18.75">
      <c r="A49" s="445"/>
    </row>
    <row r="50" spans="1:1" ht="18.75">
      <c r="A50" s="445"/>
    </row>
    <row r="51" spans="1:1" ht="18.75">
      <c r="A51" s="445"/>
    </row>
    <row r="52" spans="1:1" ht="18.75">
      <c r="A52" s="445"/>
    </row>
    <row r="53" spans="1:1" ht="18.75">
      <c r="A53" s="445"/>
    </row>
    <row r="54" spans="1:1" ht="18.75">
      <c r="A54" s="445"/>
    </row>
    <row r="55" spans="1:1" ht="18.75">
      <c r="A55" s="445"/>
    </row>
    <row r="56" spans="1:1" ht="18.75">
      <c r="A56" s="445"/>
    </row>
    <row r="57" spans="1:1" ht="18.75">
      <c r="A57" s="445"/>
    </row>
    <row r="58" spans="1:1" ht="18.75">
      <c r="A58" s="445"/>
    </row>
    <row r="59" spans="1:1" ht="18.75">
      <c r="A59" s="445"/>
    </row>
    <row r="60" spans="1:1" ht="18.75">
      <c r="A60" s="445"/>
    </row>
    <row r="61" spans="1:1" ht="18.75">
      <c r="A61" s="445"/>
    </row>
    <row r="62" spans="1:1" ht="18.75">
      <c r="A62" s="445"/>
    </row>
    <row r="63" spans="1:1" ht="18.75">
      <c r="A63" s="445"/>
    </row>
    <row r="64" spans="1:1" ht="18.75">
      <c r="A64" s="445"/>
    </row>
    <row r="65" spans="1:1" ht="18.75">
      <c r="A65" s="445"/>
    </row>
    <row r="66" spans="1:1" ht="18.75">
      <c r="A66" s="445"/>
    </row>
    <row r="67" spans="1:1" ht="18.75">
      <c r="A67" s="445"/>
    </row>
    <row r="68" spans="1:1" ht="18.75">
      <c r="A68" s="445"/>
    </row>
    <row r="69" spans="1:1" ht="18.75">
      <c r="A69" s="445"/>
    </row>
    <row r="70" spans="1:1" ht="18.75">
      <c r="A70" s="445"/>
    </row>
    <row r="71" spans="1:1" ht="18.75">
      <c r="A71" s="445"/>
    </row>
    <row r="72" spans="1:1" ht="18.75">
      <c r="A72" s="445"/>
    </row>
    <row r="73" spans="1:1" ht="18.75">
      <c r="A73" s="445"/>
    </row>
    <row r="74" spans="1:1" ht="18.75">
      <c r="A74" s="445"/>
    </row>
    <row r="75" spans="1:1" ht="18.75">
      <c r="A75" s="445"/>
    </row>
    <row r="76" spans="1:1" ht="18.75">
      <c r="A76" s="445"/>
    </row>
    <row r="77" spans="1:1" ht="18.75">
      <c r="A77" s="445"/>
    </row>
    <row r="78" spans="1:1" ht="18.75">
      <c r="A78" s="445"/>
    </row>
    <row r="79" spans="1:1" ht="18.75">
      <c r="A79" s="445"/>
    </row>
    <row r="80" spans="1:1" ht="18.75">
      <c r="A80" s="445"/>
    </row>
    <row r="81" spans="1:1" ht="18.75">
      <c r="A81" s="445"/>
    </row>
    <row r="82" spans="1:1" ht="18.75">
      <c r="A82" s="445"/>
    </row>
    <row r="83" spans="1:1" ht="18.75">
      <c r="A83" s="445"/>
    </row>
    <row r="84" spans="1:1" ht="18.75">
      <c r="A84" s="445"/>
    </row>
    <row r="85" spans="1:1" ht="18.75">
      <c r="A85" s="445"/>
    </row>
    <row r="86" spans="1:1" ht="18.75">
      <c r="A86" s="445"/>
    </row>
    <row r="87" spans="1:1" ht="18.75">
      <c r="A87" s="445"/>
    </row>
    <row r="88" spans="1:1" ht="18.75">
      <c r="A88" s="445"/>
    </row>
    <row r="89" spans="1:1" ht="18.75">
      <c r="A89" s="445"/>
    </row>
    <row r="90" spans="1:1" ht="18.75">
      <c r="A90" s="445"/>
    </row>
    <row r="91" spans="1:1" ht="18.75">
      <c r="A91" s="445"/>
    </row>
    <row r="92" spans="1:1" ht="18.75">
      <c r="A92" s="445"/>
    </row>
    <row r="93" spans="1:1" ht="18.75">
      <c r="A93" s="445"/>
    </row>
    <row r="94" spans="1:1" ht="18.75">
      <c r="A94" s="445"/>
    </row>
    <row r="95" spans="1:1" ht="18.75">
      <c r="A95" s="445"/>
    </row>
    <row r="96" spans="1:1" ht="18.75">
      <c r="A96" s="445"/>
    </row>
    <row r="97" spans="1:1" ht="18.75">
      <c r="A97" s="445"/>
    </row>
    <row r="98" spans="1:1" ht="18.75">
      <c r="A98" s="445"/>
    </row>
    <row r="99" spans="1:1" ht="18.75">
      <c r="A99" s="445"/>
    </row>
    <row r="100" spans="1:1" ht="18.75">
      <c r="A100" s="445"/>
    </row>
    <row r="101" spans="1:1" ht="18.75">
      <c r="A101" s="445"/>
    </row>
    <row r="102" spans="1:1" ht="18.75">
      <c r="A102" s="445"/>
    </row>
    <row r="103" spans="1:1" ht="18.75">
      <c r="A103" s="445"/>
    </row>
    <row r="104" spans="1:1" ht="18.75">
      <c r="A104" s="445"/>
    </row>
    <row r="105" spans="1:1" ht="18.75">
      <c r="A105" s="445"/>
    </row>
    <row r="106" spans="1:1" ht="18.75">
      <c r="A106" s="445"/>
    </row>
    <row r="107" spans="1:1" ht="18.75">
      <c r="A107" s="445"/>
    </row>
    <row r="108" spans="1:1" ht="18.75">
      <c r="A108" s="445"/>
    </row>
    <row r="109" spans="1:1" ht="18.75">
      <c r="A109" s="445"/>
    </row>
    <row r="110" spans="1:1" ht="18.75">
      <c r="A110" s="445"/>
    </row>
    <row r="111" spans="1:1" ht="18.75">
      <c r="A111" s="445"/>
    </row>
    <row r="112" spans="1:1" ht="18.75">
      <c r="A112" s="445"/>
    </row>
    <row r="113" spans="1:1" ht="18.75">
      <c r="A113" s="445"/>
    </row>
    <row r="114" spans="1:1" ht="18.75">
      <c r="A114" s="445"/>
    </row>
    <row r="115" spans="1:1" ht="18.75">
      <c r="A115" s="445"/>
    </row>
    <row r="116" spans="1:1" ht="18.75">
      <c r="A116" s="445"/>
    </row>
    <row r="117" spans="1:1" ht="18.75">
      <c r="A117" s="445"/>
    </row>
    <row r="118" spans="1:1" ht="18.75">
      <c r="A118" s="445"/>
    </row>
    <row r="119" spans="1:1" ht="18.75">
      <c r="A119" s="445"/>
    </row>
    <row r="120" spans="1:1" ht="18.75">
      <c r="A120" s="445"/>
    </row>
    <row r="121" spans="1:1" ht="18.75">
      <c r="A121" s="445"/>
    </row>
    <row r="122" spans="1:1" ht="18.75">
      <c r="A122" s="445"/>
    </row>
    <row r="123" spans="1:1" ht="18.75">
      <c r="A123" s="445"/>
    </row>
    <row r="124" spans="1:1" ht="18.75">
      <c r="A124" s="445"/>
    </row>
    <row r="125" spans="1:1" ht="18.75">
      <c r="A125" s="445"/>
    </row>
    <row r="126" spans="1:1" ht="18.75">
      <c r="A126" s="445"/>
    </row>
    <row r="127" spans="1:1" ht="18.75">
      <c r="A127" s="445"/>
    </row>
    <row r="128" spans="1:1" ht="18.75">
      <c r="A128" s="445"/>
    </row>
    <row r="129" spans="1:1" ht="18.75">
      <c r="A129" s="445"/>
    </row>
    <row r="130" spans="1:1" ht="18.75">
      <c r="A130" s="445"/>
    </row>
    <row r="131" spans="1:1" ht="18.75">
      <c r="A131" s="445"/>
    </row>
    <row r="132" spans="1:1" ht="18.75">
      <c r="A132" s="445"/>
    </row>
    <row r="133" spans="1:1" ht="18.75">
      <c r="A133" s="445"/>
    </row>
    <row r="134" spans="1:1" ht="18.75">
      <c r="A134" s="445"/>
    </row>
    <row r="135" spans="1:1" ht="18.75">
      <c r="A135" s="445"/>
    </row>
    <row r="136" spans="1:1" ht="18.75">
      <c r="A136" s="445"/>
    </row>
    <row r="137" spans="1:1" ht="18.75">
      <c r="A137" s="445"/>
    </row>
    <row r="138" spans="1:1" ht="18.75">
      <c r="A138" s="445"/>
    </row>
    <row r="139" spans="1:1" ht="18.75">
      <c r="A139" s="445"/>
    </row>
    <row r="140" spans="1:1" ht="18.75">
      <c r="A140" s="445"/>
    </row>
    <row r="141" spans="1:1" ht="18.75">
      <c r="A141" s="445"/>
    </row>
    <row r="142" spans="1:1" ht="18.75">
      <c r="A142" s="445"/>
    </row>
    <row r="143" spans="1:1" ht="18.75">
      <c r="A143" s="445"/>
    </row>
    <row r="144" spans="1:1" ht="18.75">
      <c r="A144" s="445"/>
    </row>
    <row r="145" spans="1:1" ht="18.75">
      <c r="A145" s="445"/>
    </row>
    <row r="146" spans="1:1" ht="18.75">
      <c r="A146" s="445"/>
    </row>
    <row r="147" spans="1:1" ht="18.75">
      <c r="A147" s="445"/>
    </row>
    <row r="148" spans="1:1" ht="18.75">
      <c r="A148" s="445"/>
    </row>
    <row r="149" spans="1:1" ht="18.75">
      <c r="A149" s="445"/>
    </row>
    <row r="150" spans="1:1" ht="18.75">
      <c r="A150" s="445"/>
    </row>
    <row r="151" spans="1:1" ht="18.75">
      <c r="A151" s="445"/>
    </row>
    <row r="152" spans="1:1" ht="18.75">
      <c r="A152" s="445"/>
    </row>
    <row r="153" spans="1:1" ht="18.75">
      <c r="A153" s="445"/>
    </row>
    <row r="154" spans="1:1" ht="18.75">
      <c r="A154" s="445"/>
    </row>
    <row r="155" spans="1:1" ht="18.75">
      <c r="A155" s="445"/>
    </row>
    <row r="156" spans="1:1" ht="18.75">
      <c r="A156" s="445"/>
    </row>
    <row r="157" spans="1:1" ht="18.75">
      <c r="A157" s="445"/>
    </row>
    <row r="158" spans="1:1" ht="18.75">
      <c r="A158" s="445"/>
    </row>
    <row r="159" spans="1:1" ht="18.75">
      <c r="A159" s="445"/>
    </row>
    <row r="160" spans="1:1" ht="18.75">
      <c r="A160" s="445"/>
    </row>
    <row r="161" spans="1:1" ht="18.75">
      <c r="A161" s="445"/>
    </row>
    <row r="162" spans="1:1" ht="18.75">
      <c r="A162" s="445"/>
    </row>
    <row r="163" spans="1:1" ht="18.75">
      <c r="A163" s="445"/>
    </row>
    <row r="164" spans="1:1" ht="18.75">
      <c r="A164" s="445"/>
    </row>
    <row r="165" spans="1:1" ht="18.75">
      <c r="A165" s="445"/>
    </row>
    <row r="166" spans="1:1" ht="18.75">
      <c r="A166" s="445"/>
    </row>
    <row r="167" spans="1:1" ht="18.75">
      <c r="A167" s="445"/>
    </row>
    <row r="168" spans="1:1" ht="18.75">
      <c r="A168" s="445"/>
    </row>
    <row r="169" spans="1:1" ht="18.75">
      <c r="A169" s="445"/>
    </row>
    <row r="170" spans="1:1" ht="18.75">
      <c r="A170" s="445"/>
    </row>
    <row r="171" spans="1:1" ht="18.75">
      <c r="A171" s="445"/>
    </row>
    <row r="172" spans="1:1" ht="18.75">
      <c r="A172" s="445"/>
    </row>
    <row r="173" spans="1:1" ht="18.75">
      <c r="A173" s="445"/>
    </row>
    <row r="174" spans="1:1" ht="18.75">
      <c r="A174" s="445"/>
    </row>
    <row r="175" spans="1:1" ht="18.75">
      <c r="A175" s="445"/>
    </row>
    <row r="176" spans="1:1" ht="18.75">
      <c r="A176" s="445"/>
    </row>
    <row r="177" spans="1:1" ht="18.75">
      <c r="A177" s="445"/>
    </row>
    <row r="178" spans="1:1" ht="18.75">
      <c r="A178" s="445"/>
    </row>
    <row r="179" spans="1:1" ht="18.75">
      <c r="A179" s="445"/>
    </row>
    <row r="180" spans="1:1" ht="18.75">
      <c r="A180" s="445"/>
    </row>
    <row r="181" spans="1:1" ht="18.75">
      <c r="A181" s="445"/>
    </row>
    <row r="182" spans="1:1" ht="18.75">
      <c r="A182" s="445"/>
    </row>
    <row r="183" spans="1:1" ht="18.75">
      <c r="A183" s="445"/>
    </row>
    <row r="184" spans="1:1" ht="18.75">
      <c r="A184" s="445"/>
    </row>
    <row r="185" spans="1:1" ht="18.75">
      <c r="A185" s="445"/>
    </row>
    <row r="186" spans="1:1" ht="18.75">
      <c r="A186" s="445"/>
    </row>
    <row r="187" spans="1:1" ht="18.75">
      <c r="A187" s="445"/>
    </row>
    <row r="188" spans="1:1" ht="18.75">
      <c r="A188" s="445"/>
    </row>
    <row r="189" spans="1:1" ht="18.75">
      <c r="A189" s="445"/>
    </row>
    <row r="190" spans="1:1" ht="18.75">
      <c r="A190" s="445"/>
    </row>
    <row r="191" spans="1:1" ht="18.75">
      <c r="A191" s="445"/>
    </row>
    <row r="192" spans="1:1" ht="18.75">
      <c r="A192" s="445"/>
    </row>
    <row r="193" spans="1:1" ht="18.75">
      <c r="A193" s="445"/>
    </row>
    <row r="194" spans="1:1" ht="18.75">
      <c r="A194" s="445"/>
    </row>
    <row r="195" spans="1:1" ht="18.75">
      <c r="A195" s="445"/>
    </row>
    <row r="196" spans="1:1" ht="18.75">
      <c r="A196" s="445"/>
    </row>
    <row r="197" spans="1:1" ht="18.75">
      <c r="A197" s="445"/>
    </row>
    <row r="198" spans="1:1" ht="18.75">
      <c r="A198" s="445"/>
    </row>
    <row r="199" spans="1:1" ht="18.75">
      <c r="A199" s="445"/>
    </row>
    <row r="200" spans="1:1" ht="18.75">
      <c r="A200" s="445"/>
    </row>
    <row r="201" spans="1:1" ht="18.75">
      <c r="A201" s="445"/>
    </row>
    <row r="202" spans="1:1" ht="18.75">
      <c r="A202" s="445"/>
    </row>
    <row r="203" spans="1:1" ht="18.75">
      <c r="A203" s="445"/>
    </row>
    <row r="204" spans="1:1" ht="18.75">
      <c r="A204" s="445"/>
    </row>
    <row r="205" spans="1:1" ht="18.75">
      <c r="A205" s="445"/>
    </row>
    <row r="206" spans="1:1" ht="18.75">
      <c r="A206" s="445"/>
    </row>
    <row r="207" spans="1:1" ht="18.75">
      <c r="A207" s="445"/>
    </row>
    <row r="208" spans="1:1" ht="18.75">
      <c r="A208" s="445"/>
    </row>
    <row r="209" spans="1:1" ht="18.75">
      <c r="A209" s="445"/>
    </row>
    <row r="210" spans="1:1" ht="18.75">
      <c r="A210" s="445"/>
    </row>
    <row r="211" spans="1:1" ht="18.75">
      <c r="A211" s="445"/>
    </row>
    <row r="212" spans="1:1" ht="18.75">
      <c r="A212" s="445"/>
    </row>
    <row r="213" spans="1:1" ht="18.75">
      <c r="A213" s="445"/>
    </row>
    <row r="214" spans="1:1" ht="18.75">
      <c r="A214" s="445"/>
    </row>
    <row r="215" spans="1:1" ht="18.75">
      <c r="A215" s="445"/>
    </row>
    <row r="216" spans="1:1" ht="18.75">
      <c r="A216" s="445"/>
    </row>
    <row r="217" spans="1:1" ht="18.75">
      <c r="A217" s="445"/>
    </row>
    <row r="218" spans="1:1" ht="18.75">
      <c r="A218" s="445"/>
    </row>
    <row r="219" spans="1:1" ht="18.75">
      <c r="A219" s="445"/>
    </row>
    <row r="220" spans="1:1" ht="18.75">
      <c r="A220" s="445"/>
    </row>
    <row r="221" spans="1:1" ht="18.75">
      <c r="A221" s="445"/>
    </row>
    <row r="222" spans="1:1" ht="18.75">
      <c r="A222" s="445"/>
    </row>
    <row r="223" spans="1:1" ht="18.75">
      <c r="A223" s="445"/>
    </row>
    <row r="224" spans="1:1" ht="18.75">
      <c r="A224" s="445"/>
    </row>
    <row r="225" spans="1:1" ht="18.75">
      <c r="A225" s="445"/>
    </row>
    <row r="226" spans="1:1" ht="18.75">
      <c r="A226" s="445"/>
    </row>
    <row r="227" spans="1:1" ht="18.75">
      <c r="A227" s="445"/>
    </row>
    <row r="228" spans="1:1" ht="18.75">
      <c r="A228" s="445"/>
    </row>
    <row r="229" spans="1:1" ht="18.75">
      <c r="A229" s="445"/>
    </row>
    <row r="230" spans="1:1" ht="18.75">
      <c r="A230" s="445"/>
    </row>
    <row r="231" spans="1:1" ht="18.75">
      <c r="A231" s="445"/>
    </row>
    <row r="232" spans="1:1" ht="18.75">
      <c r="A232" s="445"/>
    </row>
    <row r="233" spans="1:1" ht="18.75">
      <c r="A233" s="445"/>
    </row>
    <row r="234" spans="1:1" ht="18.75">
      <c r="A234" s="445"/>
    </row>
    <row r="235" spans="1:1" ht="18.75">
      <c r="A235" s="445"/>
    </row>
    <row r="236" spans="1:1" ht="18.75">
      <c r="A236" s="445"/>
    </row>
    <row r="237" spans="1:1" ht="18.75">
      <c r="A237" s="445"/>
    </row>
    <row r="238" spans="1:1" ht="18.75">
      <c r="A238" s="445"/>
    </row>
    <row r="239" spans="1:1" ht="18.75">
      <c r="A239" s="445"/>
    </row>
    <row r="240" spans="1:1" ht="18.75">
      <c r="A240" s="445"/>
    </row>
    <row r="241" spans="1:1" ht="18.75">
      <c r="A241" s="445"/>
    </row>
    <row r="242" spans="1:1" ht="18.75">
      <c r="A242" s="445"/>
    </row>
    <row r="243" spans="1:1" ht="18.75">
      <c r="A243" s="445"/>
    </row>
    <row r="244" spans="1:1" ht="18.75">
      <c r="A244" s="445"/>
    </row>
  </sheetData>
  <customSheetViews>
    <customSheetView guid="{BDEA0E8C-FE60-46CC-9D3B-D8EC707CDC49}" showRuler="0">
      <pageMargins left="0.75" right="0.75" top="1" bottom="1" header="0.5" footer="0.5"/>
      <headerFooter alignWithMargins="0">
        <oddHeader>&amp;A</oddHeader>
        <oddFooter>Page &amp;P</oddFooter>
      </headerFooter>
    </customSheetView>
    <customSheetView guid="{3AC12061-66A2-11D8-93C5-000102640D10}" showRuler="0">
      <pageMargins left="0.75" right="0.75" top="1" bottom="1" header="0.5" footer="0.5"/>
      <headerFooter alignWithMargins="0">
        <oddHeader>&amp;A</oddHeader>
        <oddFooter>Page &amp;P</oddFooter>
      </headerFooter>
    </customSheetView>
  </customSheetViews>
  <mergeCells count="7">
    <mergeCell ref="G2:H2"/>
    <mergeCell ref="G35:H35"/>
    <mergeCell ref="E11:F11"/>
    <mergeCell ref="A5:H5"/>
    <mergeCell ref="D8:H8"/>
    <mergeCell ref="A6:H6"/>
    <mergeCell ref="G11:H11"/>
  </mergeCells>
  <phoneticPr fontId="16" type="noConversion"/>
  <pageMargins left="0.76" right="0.17" top="0.3" bottom="0.27" header="0.2" footer="0.2"/>
  <pageSetup firstPageNumber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P44"/>
  <sheetViews>
    <sheetView topLeftCell="B40" workbookViewId="0">
      <selection activeCell="C55" sqref="C55"/>
    </sheetView>
  </sheetViews>
  <sheetFormatPr defaultRowHeight="15.75"/>
  <cols>
    <col min="1" max="1" width="2.375" style="569" hidden="1" customWidth="1"/>
    <col min="2" max="2" width="28" style="569" customWidth="1"/>
    <col min="3" max="3" width="11.625" style="569" customWidth="1"/>
    <col min="4" max="4" width="14" style="569" customWidth="1"/>
    <col min="5" max="5" width="14.5" style="569" customWidth="1"/>
    <col min="6" max="6" width="11.875" style="569" customWidth="1"/>
    <col min="7" max="7" width="12.375" style="569" customWidth="1"/>
    <col min="8" max="8" width="16.625" style="570" customWidth="1"/>
    <col min="9" max="16" width="9" style="443"/>
    <col min="17" max="16384" width="9" style="354"/>
  </cols>
  <sheetData>
    <row r="1" spans="1:16" s="569" customFormat="1" ht="36.75" customHeight="1" thickBot="1">
      <c r="A1" s="748" t="s">
        <v>767</v>
      </c>
      <c r="B1" s="748"/>
      <c r="C1" s="748"/>
      <c r="D1" s="748"/>
      <c r="E1" s="748"/>
      <c r="F1" s="748"/>
      <c r="G1" s="748"/>
      <c r="H1" s="748"/>
      <c r="I1" s="571"/>
      <c r="J1" s="571"/>
      <c r="K1" s="571"/>
      <c r="L1" s="571"/>
      <c r="M1" s="571"/>
      <c r="N1" s="571"/>
      <c r="O1" s="571"/>
      <c r="P1" s="571"/>
    </row>
    <row r="2" spans="1:16" s="569" customFormat="1" ht="27.75" customHeight="1" thickTop="1">
      <c r="A2" s="572" t="s">
        <v>18</v>
      </c>
      <c r="B2" s="744" t="s">
        <v>738</v>
      </c>
      <c r="C2" s="749" t="s">
        <v>739</v>
      </c>
      <c r="D2" s="749" t="s">
        <v>740</v>
      </c>
      <c r="E2" s="749" t="s">
        <v>741</v>
      </c>
      <c r="F2" s="749" t="s">
        <v>742</v>
      </c>
      <c r="G2" s="749" t="s">
        <v>743</v>
      </c>
      <c r="H2" s="751" t="s">
        <v>744</v>
      </c>
      <c r="I2" s="571"/>
      <c r="J2" s="571"/>
      <c r="K2" s="571"/>
      <c r="L2" s="571"/>
      <c r="M2" s="571"/>
      <c r="N2" s="571"/>
      <c r="O2" s="571"/>
      <c r="P2" s="571"/>
    </row>
    <row r="3" spans="1:16" s="569" customFormat="1" ht="27.75" customHeight="1">
      <c r="A3" s="573" t="s">
        <v>22</v>
      </c>
      <c r="B3" s="745"/>
      <c r="C3" s="750"/>
      <c r="D3" s="750" t="s">
        <v>23</v>
      </c>
      <c r="E3" s="750" t="s">
        <v>24</v>
      </c>
      <c r="F3" s="750" t="s">
        <v>27</v>
      </c>
      <c r="G3" s="750" t="s">
        <v>25</v>
      </c>
      <c r="H3" s="752" t="s">
        <v>26</v>
      </c>
      <c r="I3" s="571"/>
      <c r="J3" s="571"/>
      <c r="K3" s="571"/>
      <c r="L3" s="571"/>
      <c r="M3" s="571"/>
      <c r="N3" s="571"/>
      <c r="O3" s="571"/>
      <c r="P3" s="571"/>
    </row>
    <row r="4" spans="1:16" s="569" customFormat="1" ht="24" customHeight="1">
      <c r="A4" s="574" t="s">
        <v>87</v>
      </c>
      <c r="B4" s="510" t="s">
        <v>745</v>
      </c>
      <c r="C4" s="511"/>
      <c r="D4" s="511"/>
      <c r="E4" s="511"/>
      <c r="F4" s="511"/>
      <c r="G4" s="511"/>
      <c r="H4" s="512"/>
      <c r="I4" s="571"/>
      <c r="J4" s="571"/>
      <c r="K4" s="571"/>
      <c r="L4" s="571"/>
      <c r="M4" s="571"/>
      <c r="N4" s="571"/>
      <c r="O4" s="571"/>
      <c r="P4" s="571"/>
    </row>
    <row r="5" spans="1:16" s="569" customFormat="1" ht="24" customHeight="1">
      <c r="A5" s="576" t="s">
        <v>78</v>
      </c>
      <c r="B5" s="513" t="s">
        <v>746</v>
      </c>
      <c r="C5" s="514">
        <v>161516158705</v>
      </c>
      <c r="D5" s="514">
        <v>289831414788</v>
      </c>
      <c r="E5" s="514">
        <v>703827622528</v>
      </c>
      <c r="F5" s="514">
        <v>7217524157</v>
      </c>
      <c r="G5" s="514">
        <v>2490282678</v>
      </c>
      <c r="H5" s="515">
        <v>1164883002856</v>
      </c>
      <c r="I5" s="571"/>
      <c r="J5" s="571"/>
      <c r="K5" s="571"/>
      <c r="L5" s="571"/>
      <c r="M5" s="571"/>
      <c r="N5" s="571"/>
      <c r="O5" s="571"/>
      <c r="P5" s="571"/>
    </row>
    <row r="6" spans="1:16" s="579" customFormat="1" ht="20.25" customHeight="1">
      <c r="A6" s="577">
        <v>1</v>
      </c>
      <c r="B6" s="516" t="s">
        <v>747</v>
      </c>
      <c r="C6" s="517">
        <v>0</v>
      </c>
      <c r="D6" s="517">
        <v>0</v>
      </c>
      <c r="E6" s="517">
        <v>0</v>
      </c>
      <c r="F6" s="517">
        <v>372000000</v>
      </c>
      <c r="G6" s="517">
        <v>0</v>
      </c>
      <c r="H6" s="518">
        <v>372000000</v>
      </c>
      <c r="I6" s="575"/>
      <c r="J6" s="575"/>
      <c r="K6" s="575"/>
      <c r="L6" s="575"/>
      <c r="M6" s="575"/>
      <c r="N6" s="575"/>
      <c r="O6" s="575"/>
      <c r="P6" s="575"/>
    </row>
    <row r="7" spans="1:16" s="579" customFormat="1" ht="21" customHeight="1">
      <c r="A7" s="577">
        <v>2</v>
      </c>
      <c r="B7" s="519" t="s">
        <v>748</v>
      </c>
      <c r="C7" s="520">
        <v>0</v>
      </c>
      <c r="D7" s="520">
        <v>2597000000</v>
      </c>
      <c r="E7" s="520">
        <v>0</v>
      </c>
      <c r="F7" s="520">
        <v>0</v>
      </c>
      <c r="G7" s="520">
        <v>0</v>
      </c>
      <c r="H7" s="521">
        <v>2597000000</v>
      </c>
      <c r="I7" s="575"/>
      <c r="J7" s="575"/>
      <c r="K7" s="575"/>
      <c r="L7" s="575"/>
      <c r="M7" s="575"/>
      <c r="N7" s="575"/>
      <c r="O7" s="575"/>
      <c r="P7" s="575"/>
    </row>
    <row r="8" spans="1:16" s="581" customFormat="1" ht="21" hidden="1" customHeight="1">
      <c r="A8" s="580">
        <v>3</v>
      </c>
      <c r="B8" s="522" t="s">
        <v>38</v>
      </c>
      <c r="C8" s="520">
        <v>0</v>
      </c>
      <c r="D8" s="520">
        <v>0</v>
      </c>
      <c r="E8" s="520">
        <v>0</v>
      </c>
      <c r="F8" s="520">
        <v>0</v>
      </c>
      <c r="G8" s="520">
        <v>0</v>
      </c>
      <c r="H8" s="521">
        <v>0</v>
      </c>
      <c r="I8" s="578"/>
      <c r="J8" s="578"/>
      <c r="K8" s="578"/>
      <c r="L8" s="578"/>
      <c r="M8" s="578"/>
      <c r="N8" s="578"/>
      <c r="O8" s="578"/>
      <c r="P8" s="578"/>
    </row>
    <row r="9" spans="1:16" s="581" customFormat="1" ht="20.25" hidden="1" customHeight="1">
      <c r="A9" s="580"/>
      <c r="B9" s="522" t="s">
        <v>35</v>
      </c>
      <c r="C9" s="520">
        <v>0</v>
      </c>
      <c r="D9" s="520">
        <v>0</v>
      </c>
      <c r="E9" s="520">
        <v>0</v>
      </c>
      <c r="F9" s="520">
        <v>0</v>
      </c>
      <c r="G9" s="520">
        <v>0</v>
      </c>
      <c r="H9" s="521">
        <v>0</v>
      </c>
      <c r="I9" s="578"/>
      <c r="J9" s="578"/>
      <c r="K9" s="578"/>
      <c r="L9" s="578"/>
      <c r="M9" s="578"/>
      <c r="N9" s="578"/>
      <c r="O9" s="578"/>
      <c r="P9" s="578"/>
    </row>
    <row r="10" spans="1:16" s="581" customFormat="1" ht="20.25" hidden="1" customHeight="1">
      <c r="A10" s="580"/>
      <c r="B10" s="522" t="s">
        <v>34</v>
      </c>
      <c r="C10" s="520">
        <v>0</v>
      </c>
      <c r="D10" s="520">
        <v>0</v>
      </c>
      <c r="E10" s="520">
        <v>0</v>
      </c>
      <c r="F10" s="520">
        <v>0</v>
      </c>
      <c r="G10" s="520">
        <v>0</v>
      </c>
      <c r="H10" s="521">
        <v>0</v>
      </c>
      <c r="I10" s="578"/>
      <c r="J10" s="578"/>
      <c r="K10" s="578"/>
      <c r="L10" s="578"/>
      <c r="M10" s="578"/>
      <c r="N10" s="578"/>
      <c r="O10" s="578"/>
      <c r="P10" s="578"/>
    </row>
    <row r="11" spans="1:16" s="581" customFormat="1" ht="20.25" hidden="1" customHeight="1">
      <c r="A11" s="580"/>
      <c r="B11" s="522" t="s">
        <v>33</v>
      </c>
      <c r="C11" s="520">
        <v>0</v>
      </c>
      <c r="D11" s="520">
        <v>0</v>
      </c>
      <c r="E11" s="520">
        <v>0</v>
      </c>
      <c r="F11" s="520">
        <v>0</v>
      </c>
      <c r="G11" s="520">
        <v>0</v>
      </c>
      <c r="H11" s="521">
        <v>0</v>
      </c>
      <c r="I11" s="578"/>
      <c r="J11" s="578"/>
      <c r="K11" s="578"/>
      <c r="L11" s="578"/>
      <c r="M11" s="578"/>
      <c r="N11" s="578"/>
      <c r="O11" s="578"/>
      <c r="P11" s="578"/>
    </row>
    <row r="12" spans="1:16" s="581" customFormat="1" ht="20.25" hidden="1" customHeight="1">
      <c r="A12" s="580"/>
      <c r="B12" s="522" t="s">
        <v>28</v>
      </c>
      <c r="C12" s="520">
        <v>0</v>
      </c>
      <c r="D12" s="520">
        <v>0</v>
      </c>
      <c r="E12" s="520">
        <v>0</v>
      </c>
      <c r="F12" s="520">
        <v>0</v>
      </c>
      <c r="G12" s="520">
        <v>0</v>
      </c>
      <c r="H12" s="521">
        <v>0</v>
      </c>
      <c r="I12" s="578"/>
      <c r="J12" s="578"/>
      <c r="K12" s="578"/>
      <c r="L12" s="578"/>
      <c r="M12" s="578"/>
      <c r="N12" s="578"/>
      <c r="O12" s="578"/>
      <c r="P12" s="578"/>
    </row>
    <row r="13" spans="1:16" s="581" customFormat="1" ht="19.5" customHeight="1">
      <c r="A13" s="580"/>
      <c r="B13" s="523" t="s">
        <v>32</v>
      </c>
      <c r="C13" s="520">
        <v>0</v>
      </c>
      <c r="D13" s="520">
        <v>413448571</v>
      </c>
      <c r="E13" s="520">
        <v>75702245855</v>
      </c>
      <c r="F13" s="520">
        <v>235000000</v>
      </c>
      <c r="G13" s="520">
        <v>0</v>
      </c>
      <c r="H13" s="521">
        <v>76350694426</v>
      </c>
      <c r="I13" s="578"/>
      <c r="J13" s="578"/>
      <c r="K13" s="578"/>
      <c r="L13" s="578"/>
      <c r="M13" s="578"/>
      <c r="N13" s="578"/>
      <c r="O13" s="578"/>
      <c r="P13" s="578"/>
    </row>
    <row r="14" spans="1:16" s="581" customFormat="1" ht="20.25" customHeight="1">
      <c r="A14" s="580"/>
      <c r="B14" s="523" t="s">
        <v>749</v>
      </c>
      <c r="C14" s="520">
        <v>0</v>
      </c>
      <c r="D14" s="520">
        <v>0</v>
      </c>
      <c r="E14" s="520">
        <v>0</v>
      </c>
      <c r="F14" s="520">
        <v>0</v>
      </c>
      <c r="G14" s="520">
        <v>0</v>
      </c>
      <c r="H14" s="521">
        <v>0</v>
      </c>
      <c r="I14" s="578"/>
      <c r="J14" s="578"/>
      <c r="K14" s="578"/>
      <c r="L14" s="578"/>
      <c r="M14" s="578"/>
      <c r="N14" s="578"/>
      <c r="O14" s="578"/>
      <c r="P14" s="578"/>
    </row>
    <row r="15" spans="1:16" s="581" customFormat="1" ht="19.5" customHeight="1">
      <c r="A15" s="580"/>
      <c r="B15" s="523" t="s">
        <v>750</v>
      </c>
      <c r="C15" s="520">
        <v>0</v>
      </c>
      <c r="D15" s="520">
        <v>0</v>
      </c>
      <c r="E15" s="520">
        <v>0</v>
      </c>
      <c r="F15" s="520">
        <v>0</v>
      </c>
      <c r="G15" s="520">
        <v>0</v>
      </c>
      <c r="H15" s="524">
        <v>0</v>
      </c>
      <c r="I15" s="578"/>
      <c r="J15" s="578"/>
      <c r="K15" s="578"/>
      <c r="L15" s="578"/>
      <c r="M15" s="578"/>
      <c r="N15" s="578"/>
      <c r="O15" s="578"/>
      <c r="P15" s="578"/>
    </row>
    <row r="16" spans="1:16" s="579" customFormat="1" ht="20.25" hidden="1" customHeight="1">
      <c r="A16" s="577">
        <v>4</v>
      </c>
      <c r="B16" s="525" t="s">
        <v>40</v>
      </c>
      <c r="C16" s="526">
        <v>0</v>
      </c>
      <c r="D16" s="527"/>
      <c r="E16" s="527"/>
      <c r="F16" s="527"/>
      <c r="G16" s="528"/>
      <c r="H16" s="529">
        <v>0</v>
      </c>
      <c r="I16" s="575"/>
      <c r="J16" s="575"/>
      <c r="K16" s="575"/>
      <c r="L16" s="575"/>
      <c r="M16" s="575"/>
      <c r="N16" s="575"/>
      <c r="O16" s="575"/>
      <c r="P16" s="575"/>
    </row>
    <row r="17" spans="1:16" s="569" customFormat="1" ht="24" customHeight="1">
      <c r="A17" s="582" t="s">
        <v>77</v>
      </c>
      <c r="B17" s="530" t="s">
        <v>751</v>
      </c>
      <c r="C17" s="531">
        <v>161516158705</v>
      </c>
      <c r="D17" s="531">
        <v>292014966217</v>
      </c>
      <c r="E17" s="531">
        <v>628125376673</v>
      </c>
      <c r="F17" s="531">
        <v>7354524157</v>
      </c>
      <c r="G17" s="531">
        <v>2490282678</v>
      </c>
      <c r="H17" s="532">
        <v>1091501308430</v>
      </c>
      <c r="I17" s="571"/>
      <c r="J17" s="571"/>
      <c r="K17" s="571"/>
      <c r="L17" s="571"/>
      <c r="M17" s="571"/>
      <c r="N17" s="571"/>
      <c r="O17" s="571"/>
      <c r="P17" s="571"/>
    </row>
    <row r="18" spans="1:16" s="584" customFormat="1" ht="24" customHeight="1">
      <c r="A18" s="583" t="s">
        <v>88</v>
      </c>
      <c r="B18" s="510" t="s">
        <v>752</v>
      </c>
      <c r="C18" s="533">
        <v>0</v>
      </c>
      <c r="D18" s="534"/>
      <c r="E18" s="534"/>
      <c r="F18" s="534"/>
      <c r="G18" s="535"/>
      <c r="H18" s="536"/>
      <c r="I18" s="571"/>
      <c r="J18" s="571"/>
      <c r="K18" s="571"/>
      <c r="L18" s="571"/>
      <c r="M18" s="571"/>
      <c r="N18" s="571"/>
      <c r="O18" s="571"/>
      <c r="P18" s="571"/>
    </row>
    <row r="19" spans="1:16" s="585" customFormat="1" ht="24" customHeight="1">
      <c r="A19" s="582" t="s">
        <v>78</v>
      </c>
      <c r="B19" s="513" t="s">
        <v>746</v>
      </c>
      <c r="C19" s="537">
        <v>94351650163</v>
      </c>
      <c r="D19" s="537">
        <v>244828272484.70001</v>
      </c>
      <c r="E19" s="537">
        <v>558185655005</v>
      </c>
      <c r="F19" s="537">
        <v>5378810438</v>
      </c>
      <c r="G19" s="537">
        <v>2480647051</v>
      </c>
      <c r="H19" s="538">
        <v>905225035141.69995</v>
      </c>
      <c r="I19" s="571"/>
      <c r="J19" s="571"/>
      <c r="K19" s="571"/>
      <c r="L19" s="571"/>
      <c r="M19" s="571"/>
      <c r="N19" s="571"/>
      <c r="O19" s="571"/>
      <c r="P19" s="571"/>
    </row>
    <row r="20" spans="1:16" s="570" customFormat="1" ht="20.25" customHeight="1">
      <c r="A20" s="580"/>
      <c r="B20" s="539" t="s">
        <v>753</v>
      </c>
      <c r="C20" s="517">
        <v>2080230450</v>
      </c>
      <c r="D20" s="517">
        <v>4946465252</v>
      </c>
      <c r="E20" s="517">
        <v>10485329104</v>
      </c>
      <c r="F20" s="517">
        <v>180128888</v>
      </c>
      <c r="G20" s="517">
        <v>1651821</v>
      </c>
      <c r="H20" s="540">
        <v>17693805516</v>
      </c>
      <c r="I20" s="586"/>
      <c r="J20" s="586"/>
      <c r="K20" s="586"/>
      <c r="L20" s="586"/>
      <c r="M20" s="586"/>
      <c r="N20" s="586"/>
      <c r="O20" s="586"/>
      <c r="P20" s="586"/>
    </row>
    <row r="21" spans="1:16" s="589" customFormat="1" ht="20.25" customHeight="1">
      <c r="A21" s="587"/>
      <c r="B21" s="541" t="s">
        <v>754</v>
      </c>
      <c r="C21" s="520">
        <v>2080230450</v>
      </c>
      <c r="D21" s="520">
        <v>4946465252</v>
      </c>
      <c r="E21" s="520">
        <v>10485329104</v>
      </c>
      <c r="F21" s="520">
        <v>180128888</v>
      </c>
      <c r="G21" s="520">
        <v>1651821</v>
      </c>
      <c r="H21" s="542">
        <v>17693805516</v>
      </c>
      <c r="I21" s="588"/>
      <c r="J21" s="588"/>
      <c r="K21" s="588"/>
      <c r="L21" s="588"/>
      <c r="M21" s="588"/>
      <c r="N21" s="588"/>
      <c r="O21" s="588"/>
      <c r="P21" s="588"/>
    </row>
    <row r="22" spans="1:16" s="589" customFormat="1" ht="20.25" customHeight="1">
      <c r="A22" s="587"/>
      <c r="B22" s="541" t="s">
        <v>755</v>
      </c>
      <c r="C22" s="520">
        <v>0</v>
      </c>
      <c r="D22" s="520">
        <v>0</v>
      </c>
      <c r="E22" s="520">
        <v>0</v>
      </c>
      <c r="F22" s="520">
        <v>0</v>
      </c>
      <c r="G22" s="520">
        <v>0</v>
      </c>
      <c r="H22" s="542">
        <v>0</v>
      </c>
      <c r="I22" s="588"/>
      <c r="J22" s="588"/>
      <c r="K22" s="588"/>
      <c r="L22" s="588"/>
      <c r="M22" s="588"/>
      <c r="N22" s="588"/>
      <c r="O22" s="588"/>
      <c r="P22" s="588"/>
    </row>
    <row r="23" spans="1:16" s="589" customFormat="1" ht="20.25" hidden="1" customHeight="1">
      <c r="A23" s="587"/>
      <c r="B23" s="543" t="s">
        <v>42</v>
      </c>
      <c r="C23" s="520">
        <v>0</v>
      </c>
      <c r="D23" s="520">
        <v>0</v>
      </c>
      <c r="E23" s="520">
        <v>0</v>
      </c>
      <c r="F23" s="520">
        <v>0</v>
      </c>
      <c r="G23" s="520">
        <v>0</v>
      </c>
      <c r="H23" s="542">
        <v>0</v>
      </c>
      <c r="I23" s="588"/>
      <c r="J23" s="588"/>
      <c r="K23" s="588"/>
      <c r="L23" s="588"/>
      <c r="M23" s="588"/>
      <c r="N23" s="588"/>
      <c r="O23" s="588"/>
      <c r="P23" s="588"/>
    </row>
    <row r="24" spans="1:16" s="569" customFormat="1" ht="20.25" hidden="1" customHeight="1">
      <c r="A24" s="577"/>
      <c r="B24" s="544" t="s">
        <v>36</v>
      </c>
      <c r="C24" s="520">
        <v>0</v>
      </c>
      <c r="D24" s="520">
        <v>0</v>
      </c>
      <c r="E24" s="520">
        <v>0</v>
      </c>
      <c r="F24" s="520">
        <v>0</v>
      </c>
      <c r="G24" s="520">
        <v>0</v>
      </c>
      <c r="H24" s="545">
        <v>0</v>
      </c>
      <c r="I24" s="571"/>
      <c r="J24" s="571"/>
      <c r="K24" s="571"/>
      <c r="L24" s="571"/>
      <c r="M24" s="571"/>
      <c r="N24" s="571"/>
      <c r="O24" s="571"/>
      <c r="P24" s="571"/>
    </row>
    <row r="25" spans="1:16" s="569" customFormat="1" ht="20.25" hidden="1" customHeight="1">
      <c r="A25" s="577"/>
      <c r="B25" s="543" t="s">
        <v>43</v>
      </c>
      <c r="C25" s="520">
        <v>0</v>
      </c>
      <c r="D25" s="520">
        <v>0</v>
      </c>
      <c r="E25" s="520">
        <v>0</v>
      </c>
      <c r="F25" s="520">
        <v>0</v>
      </c>
      <c r="G25" s="520">
        <v>0</v>
      </c>
      <c r="H25" s="545">
        <v>0</v>
      </c>
      <c r="I25" s="571"/>
      <c r="J25" s="571"/>
      <c r="K25" s="571"/>
      <c r="L25" s="571"/>
      <c r="M25" s="571"/>
      <c r="N25" s="571"/>
      <c r="O25" s="571"/>
      <c r="P25" s="571"/>
    </row>
    <row r="26" spans="1:16" s="569" customFormat="1" ht="20.25" hidden="1" customHeight="1">
      <c r="A26" s="577"/>
      <c r="B26" s="546" t="s">
        <v>39</v>
      </c>
      <c r="C26" s="520">
        <v>0</v>
      </c>
      <c r="D26" s="520">
        <v>0</v>
      </c>
      <c r="E26" s="520">
        <v>0</v>
      </c>
      <c r="F26" s="520">
        <v>0</v>
      </c>
      <c r="G26" s="520">
        <v>0</v>
      </c>
      <c r="H26" s="547">
        <v>0</v>
      </c>
      <c r="I26" s="571"/>
      <c r="J26" s="571"/>
      <c r="K26" s="571"/>
      <c r="L26" s="571"/>
      <c r="M26" s="571"/>
      <c r="N26" s="571"/>
      <c r="O26" s="571"/>
      <c r="P26" s="571"/>
    </row>
    <row r="27" spans="1:16" s="569" customFormat="1" ht="21" hidden="1" customHeight="1">
      <c r="A27" s="577">
        <v>2</v>
      </c>
      <c r="B27" s="546" t="s">
        <v>28</v>
      </c>
      <c r="C27" s="520">
        <v>0</v>
      </c>
      <c r="D27" s="520">
        <v>0</v>
      </c>
      <c r="E27" s="520">
        <v>0</v>
      </c>
      <c r="F27" s="520">
        <v>0</v>
      </c>
      <c r="G27" s="520">
        <v>0</v>
      </c>
      <c r="H27" s="545">
        <v>0</v>
      </c>
      <c r="I27" s="571"/>
      <c r="J27" s="571"/>
      <c r="K27" s="571"/>
      <c r="L27" s="571"/>
      <c r="M27" s="571"/>
      <c r="N27" s="571"/>
      <c r="O27" s="571"/>
      <c r="P27" s="571"/>
    </row>
    <row r="28" spans="1:16" s="569" customFormat="1" ht="20.25" customHeight="1">
      <c r="A28" s="577"/>
      <c r="B28" s="546" t="s">
        <v>29</v>
      </c>
      <c r="C28" s="520">
        <v>0</v>
      </c>
      <c r="D28" s="520">
        <v>413448571</v>
      </c>
      <c r="E28" s="520">
        <v>73997175363</v>
      </c>
      <c r="F28" s="520">
        <v>80932762</v>
      </c>
      <c r="G28" s="520">
        <v>0</v>
      </c>
      <c r="H28" s="545">
        <v>74491556696</v>
      </c>
      <c r="I28" s="571"/>
      <c r="J28" s="571"/>
      <c r="K28" s="571"/>
      <c r="L28" s="571"/>
      <c r="M28" s="571"/>
      <c r="N28" s="571"/>
      <c r="O28" s="571"/>
      <c r="P28" s="571"/>
    </row>
    <row r="29" spans="1:16" s="569" customFormat="1" ht="20.25" hidden="1" customHeight="1">
      <c r="A29" s="577"/>
      <c r="B29" s="548" t="s">
        <v>37</v>
      </c>
      <c r="C29" s="520">
        <v>0</v>
      </c>
      <c r="D29" s="520">
        <v>0</v>
      </c>
      <c r="E29" s="520">
        <v>0</v>
      </c>
      <c r="F29" s="520">
        <v>0</v>
      </c>
      <c r="G29" s="520">
        <v>0</v>
      </c>
      <c r="H29" s="547">
        <v>0</v>
      </c>
      <c r="I29" s="571"/>
      <c r="J29" s="571"/>
      <c r="K29" s="571"/>
      <c r="L29" s="571"/>
      <c r="M29" s="571"/>
      <c r="N29" s="571"/>
      <c r="O29" s="571"/>
      <c r="P29" s="571"/>
    </row>
    <row r="30" spans="1:16" s="569" customFormat="1" ht="20.25" hidden="1" customHeight="1">
      <c r="A30" s="577"/>
      <c r="B30" s="546" t="s">
        <v>41</v>
      </c>
      <c r="C30" s="520">
        <v>0</v>
      </c>
      <c r="D30" s="520">
        <v>0</v>
      </c>
      <c r="E30" s="520">
        <v>0</v>
      </c>
      <c r="F30" s="520">
        <v>0</v>
      </c>
      <c r="G30" s="520">
        <v>0</v>
      </c>
      <c r="H30" s="547">
        <v>0</v>
      </c>
      <c r="I30" s="571"/>
      <c r="J30" s="571"/>
      <c r="K30" s="571"/>
      <c r="L30" s="571"/>
      <c r="M30" s="571"/>
      <c r="N30" s="571"/>
      <c r="O30" s="571"/>
      <c r="P30" s="571"/>
    </row>
    <row r="31" spans="1:16" s="569" customFormat="1" ht="20.25" customHeight="1">
      <c r="A31" s="577">
        <v>4</v>
      </c>
      <c r="B31" s="549" t="s">
        <v>756</v>
      </c>
      <c r="C31" s="550">
        <v>0</v>
      </c>
      <c r="D31" s="550">
        <v>0</v>
      </c>
      <c r="E31" s="550">
        <v>0</v>
      </c>
      <c r="F31" s="550">
        <v>0</v>
      </c>
      <c r="G31" s="550">
        <v>0</v>
      </c>
      <c r="H31" s="551">
        <v>0</v>
      </c>
      <c r="I31" s="571"/>
      <c r="J31" s="571"/>
      <c r="K31" s="571"/>
      <c r="L31" s="571"/>
      <c r="M31" s="571"/>
      <c r="N31" s="571"/>
      <c r="O31" s="571"/>
      <c r="P31" s="571"/>
    </row>
    <row r="32" spans="1:16" s="569" customFormat="1" ht="24" customHeight="1">
      <c r="A32" s="582" t="s">
        <v>111</v>
      </c>
      <c r="B32" s="513" t="s">
        <v>751</v>
      </c>
      <c r="C32" s="552">
        <v>96431880613</v>
      </c>
      <c r="D32" s="552">
        <v>249361289165.70001</v>
      </c>
      <c r="E32" s="552">
        <v>494673808746</v>
      </c>
      <c r="F32" s="552">
        <v>5478006564</v>
      </c>
      <c r="G32" s="552">
        <v>2482298872</v>
      </c>
      <c r="H32" s="515">
        <v>848427283960.69995</v>
      </c>
      <c r="I32" s="571"/>
      <c r="J32" s="571"/>
      <c r="K32" s="571"/>
      <c r="L32" s="571"/>
      <c r="M32" s="571"/>
      <c r="N32" s="571"/>
      <c r="O32" s="571"/>
      <c r="P32" s="571"/>
    </row>
    <row r="33" spans="1:16" s="569" customFormat="1" ht="24" customHeight="1">
      <c r="A33" s="582"/>
      <c r="B33" s="510" t="s">
        <v>757</v>
      </c>
      <c r="C33" s="537"/>
      <c r="D33" s="537"/>
      <c r="E33" s="537"/>
      <c r="F33" s="537"/>
      <c r="G33" s="553"/>
      <c r="H33" s="538"/>
      <c r="I33" s="571"/>
      <c r="J33" s="571"/>
      <c r="K33" s="571"/>
      <c r="L33" s="571"/>
      <c r="M33" s="571"/>
      <c r="N33" s="571"/>
      <c r="O33" s="571"/>
      <c r="P33" s="571"/>
    </row>
    <row r="34" spans="1:16" s="569" customFormat="1" ht="20.25" customHeight="1">
      <c r="A34" s="577">
        <v>1</v>
      </c>
      <c r="B34" s="516" t="s">
        <v>758</v>
      </c>
      <c r="C34" s="554">
        <v>67164508542</v>
      </c>
      <c r="D34" s="554">
        <v>45003142303.299988</v>
      </c>
      <c r="E34" s="554">
        <v>145641967523</v>
      </c>
      <c r="F34" s="554">
        <v>1838713719</v>
      </c>
      <c r="G34" s="554">
        <v>9635627</v>
      </c>
      <c r="H34" s="555">
        <v>259657967714.29999</v>
      </c>
      <c r="I34" s="571"/>
      <c r="J34" s="571"/>
      <c r="K34" s="571"/>
      <c r="L34" s="571"/>
      <c r="M34" s="571"/>
      <c r="N34" s="571"/>
      <c r="O34" s="571"/>
      <c r="P34" s="571"/>
    </row>
    <row r="35" spans="1:16" s="569" customFormat="1" ht="20.25" customHeight="1">
      <c r="A35" s="577">
        <v>2</v>
      </c>
      <c r="B35" s="546" t="s">
        <v>759</v>
      </c>
      <c r="C35" s="556">
        <v>65084278092</v>
      </c>
      <c r="D35" s="556">
        <v>42653677051.299988</v>
      </c>
      <c r="E35" s="556">
        <v>133451567927</v>
      </c>
      <c r="F35" s="556">
        <v>1876517593</v>
      </c>
      <c r="G35" s="556">
        <v>7983806</v>
      </c>
      <c r="H35" s="557">
        <v>243074024469.29999</v>
      </c>
      <c r="I35" s="571"/>
      <c r="J35" s="571"/>
      <c r="K35" s="571"/>
      <c r="L35" s="571"/>
      <c r="M35" s="571"/>
      <c r="N35" s="571"/>
      <c r="O35" s="571"/>
      <c r="P35" s="571"/>
    </row>
    <row r="36" spans="1:16" s="569" customFormat="1" ht="21" customHeight="1" thickBot="1">
      <c r="A36" s="590" t="s">
        <v>10</v>
      </c>
      <c r="B36" s="558"/>
      <c r="C36" s="559"/>
      <c r="D36" s="559"/>
      <c r="E36" s="559"/>
      <c r="F36" s="559"/>
      <c r="G36" s="560"/>
      <c r="H36" s="561"/>
      <c r="I36" s="571"/>
      <c r="J36" s="571"/>
      <c r="K36" s="571"/>
      <c r="L36" s="571"/>
      <c r="M36" s="571"/>
      <c r="N36" s="571"/>
      <c r="O36" s="571"/>
      <c r="P36" s="571"/>
    </row>
    <row r="37" spans="1:16" s="592" customFormat="1" ht="24" customHeight="1" thickTop="1">
      <c r="A37" s="564"/>
      <c r="B37" s="562" t="s">
        <v>760</v>
      </c>
      <c r="C37" s="563"/>
      <c r="D37" s="564"/>
      <c r="E37" s="564"/>
      <c r="F37" s="564"/>
      <c r="G37" s="564"/>
      <c r="H37" s="565"/>
      <c r="I37" s="591"/>
      <c r="J37" s="591"/>
      <c r="K37" s="591"/>
      <c r="L37" s="591"/>
      <c r="M37" s="591"/>
      <c r="N37" s="591"/>
      <c r="O37" s="591"/>
      <c r="P37" s="591"/>
    </row>
    <row r="38" spans="1:16" s="592" customFormat="1" ht="21" customHeight="1">
      <c r="A38" s="564"/>
      <c r="B38" s="562" t="s">
        <v>761</v>
      </c>
      <c r="C38" s="563"/>
      <c r="D38" s="564"/>
      <c r="E38" s="564"/>
      <c r="F38" s="566"/>
      <c r="G38" s="746">
        <v>529803463595</v>
      </c>
      <c r="H38" s="746"/>
      <c r="I38" s="591"/>
      <c r="J38" s="591"/>
      <c r="K38" s="591"/>
      <c r="L38" s="591"/>
      <c r="M38" s="591"/>
      <c r="N38" s="591"/>
      <c r="O38" s="591"/>
      <c r="P38" s="591"/>
    </row>
    <row r="39" spans="1:16" s="592" customFormat="1" ht="21" customHeight="1">
      <c r="A39" s="564"/>
      <c r="B39" s="562" t="s">
        <v>762</v>
      </c>
      <c r="C39" s="563"/>
      <c r="D39" s="564"/>
      <c r="E39" s="564"/>
      <c r="F39" s="566"/>
      <c r="G39" s="747">
        <v>529390861950</v>
      </c>
      <c r="H39" s="747"/>
      <c r="I39" s="591"/>
      <c r="J39" s="591"/>
      <c r="K39" s="591"/>
      <c r="L39" s="591"/>
      <c r="M39" s="591"/>
      <c r="N39" s="591"/>
      <c r="O39" s="591"/>
      <c r="P39" s="591"/>
    </row>
    <row r="40" spans="1:16" s="592" customFormat="1" ht="21" customHeight="1">
      <c r="A40" s="564"/>
      <c r="B40" s="562" t="s">
        <v>763</v>
      </c>
      <c r="C40" s="563"/>
      <c r="D40" s="564"/>
      <c r="E40" s="564"/>
      <c r="F40" s="566"/>
      <c r="G40" s="747">
        <v>412601645</v>
      </c>
      <c r="H40" s="747"/>
      <c r="I40" s="591"/>
      <c r="J40" s="591"/>
      <c r="K40" s="591"/>
      <c r="L40" s="591"/>
      <c r="M40" s="591"/>
      <c r="N40" s="591"/>
      <c r="O40" s="591"/>
      <c r="P40" s="591"/>
    </row>
    <row r="41" spans="1:16" s="592" customFormat="1" ht="21" customHeight="1">
      <c r="A41" s="564"/>
      <c r="B41" s="562" t="s">
        <v>764</v>
      </c>
      <c r="C41" s="563"/>
      <c r="D41" s="564"/>
      <c r="E41" s="566"/>
      <c r="F41" s="566"/>
      <c r="G41" s="567"/>
      <c r="H41" s="565"/>
      <c r="I41" s="591"/>
      <c r="J41" s="591"/>
      <c r="K41" s="591"/>
      <c r="L41" s="591"/>
      <c r="M41" s="591"/>
      <c r="N41" s="591"/>
      <c r="O41" s="591"/>
      <c r="P41" s="591"/>
    </row>
    <row r="42" spans="1:16" s="592" customFormat="1" ht="21" hidden="1" customHeight="1">
      <c r="A42" s="564"/>
      <c r="B42" s="562" t="s">
        <v>30</v>
      </c>
      <c r="C42" s="563"/>
      <c r="D42" s="564"/>
      <c r="E42" s="566"/>
      <c r="F42" s="566"/>
      <c r="G42" s="568"/>
      <c r="H42" s="565"/>
      <c r="I42" s="591"/>
      <c r="J42" s="591"/>
      <c r="K42" s="591"/>
      <c r="L42" s="591"/>
      <c r="M42" s="591"/>
      <c r="N42" s="591"/>
      <c r="O42" s="591"/>
      <c r="P42" s="591"/>
    </row>
    <row r="43" spans="1:16" ht="21" customHeight="1">
      <c r="B43" s="562" t="s">
        <v>765</v>
      </c>
    </row>
    <row r="44" spans="1:16">
      <c r="B44" s="562" t="s">
        <v>766</v>
      </c>
    </row>
  </sheetData>
  <mergeCells count="11">
    <mergeCell ref="B2:B3"/>
    <mergeCell ref="G38:H38"/>
    <mergeCell ref="G39:H39"/>
    <mergeCell ref="G40:H40"/>
    <mergeCell ref="A1:H1"/>
    <mergeCell ref="C2:C3"/>
    <mergeCell ref="D2:D3"/>
    <mergeCell ref="E2:E3"/>
    <mergeCell ref="F2:F3"/>
    <mergeCell ref="G2:G3"/>
    <mergeCell ref="H2:H3"/>
  </mergeCells>
  <phoneticPr fontId="16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K42"/>
  <sheetViews>
    <sheetView topLeftCell="A17" workbookViewId="0">
      <selection activeCell="K1" sqref="K1:Q65536"/>
    </sheetView>
  </sheetViews>
  <sheetFormatPr defaultRowHeight="15.75"/>
  <cols>
    <col min="1" max="1" width="2.75" style="597" customWidth="1"/>
    <col min="2" max="2" width="24.375" style="597" customWidth="1"/>
    <col min="3" max="3" width="10.875" style="597" customWidth="1"/>
    <col min="4" max="4" width="6.5" style="597" customWidth="1"/>
    <col min="5" max="5" width="7.375" style="597" customWidth="1"/>
    <col min="6" max="6" width="8.125" style="597" customWidth="1"/>
    <col min="7" max="7" width="9" style="597"/>
    <col min="8" max="8" width="10.25" style="597" customWidth="1"/>
    <col min="9" max="9" width="10.125" style="642" customWidth="1"/>
    <col min="10" max="10" width="10.125" style="597" customWidth="1"/>
    <col min="11" max="11" width="9.875" style="643" customWidth="1"/>
    <col min="12" max="16384" width="9" style="643"/>
  </cols>
  <sheetData>
    <row r="1" spans="1:11" s="596" customFormat="1" ht="9.75" customHeight="1">
      <c r="A1" s="593"/>
      <c r="B1" s="594"/>
      <c r="C1" s="593"/>
      <c r="D1" s="593"/>
      <c r="E1" s="593"/>
      <c r="F1" s="593"/>
      <c r="G1" s="593"/>
      <c r="H1" s="593"/>
      <c r="I1" s="595"/>
      <c r="J1" s="593"/>
    </row>
    <row r="2" spans="1:11" s="598" customFormat="1" ht="30.75" customHeight="1" thickBot="1">
      <c r="A2" s="763" t="s">
        <v>768</v>
      </c>
      <c r="B2" s="763"/>
      <c r="C2" s="763"/>
      <c r="D2" s="763"/>
      <c r="E2" s="763"/>
      <c r="F2" s="763"/>
      <c r="G2" s="763"/>
      <c r="H2" s="763"/>
      <c r="I2" s="763"/>
      <c r="J2" s="597"/>
    </row>
    <row r="3" spans="1:11" s="598" customFormat="1" ht="27.75" customHeight="1" thickTop="1">
      <c r="A3" s="599" t="s">
        <v>717</v>
      </c>
      <c r="B3" s="764" t="s">
        <v>738</v>
      </c>
      <c r="C3" s="766" t="s">
        <v>769</v>
      </c>
      <c r="D3" s="766" t="s">
        <v>770</v>
      </c>
      <c r="E3" s="770" t="s">
        <v>771</v>
      </c>
      <c r="F3" s="766" t="s">
        <v>772</v>
      </c>
      <c r="G3" s="766" t="s">
        <v>773</v>
      </c>
      <c r="H3" s="766" t="s">
        <v>774</v>
      </c>
      <c r="I3" s="766" t="s">
        <v>775</v>
      </c>
      <c r="J3" s="759" t="s">
        <v>744</v>
      </c>
    </row>
    <row r="4" spans="1:11" s="598" customFormat="1" ht="42" customHeight="1">
      <c r="A4" s="600" t="s">
        <v>22</v>
      </c>
      <c r="B4" s="765"/>
      <c r="C4" s="767"/>
      <c r="D4" s="768"/>
      <c r="E4" s="771"/>
      <c r="F4" s="767"/>
      <c r="G4" s="768" t="s">
        <v>27</v>
      </c>
      <c r="H4" s="769"/>
      <c r="I4" s="769"/>
      <c r="J4" s="760"/>
    </row>
    <row r="5" spans="1:11" s="598" customFormat="1" ht="24" customHeight="1">
      <c r="A5" s="601" t="s">
        <v>87</v>
      </c>
      <c r="B5" s="602" t="s">
        <v>776</v>
      </c>
      <c r="C5" s="603"/>
      <c r="D5" s="603"/>
      <c r="E5" s="603"/>
      <c r="F5" s="603"/>
      <c r="G5" s="603"/>
      <c r="H5" s="603"/>
      <c r="I5" s="604"/>
      <c r="J5" s="605"/>
    </row>
    <row r="6" spans="1:11" s="598" customFormat="1" ht="24" customHeight="1">
      <c r="A6" s="607" t="s">
        <v>78</v>
      </c>
      <c r="B6" s="608" t="s">
        <v>777</v>
      </c>
      <c r="C6" s="609">
        <v>412601645</v>
      </c>
      <c r="D6" s="609"/>
      <c r="E6" s="609"/>
      <c r="F6" s="609">
        <v>0</v>
      </c>
      <c r="G6" s="609">
        <v>0</v>
      </c>
      <c r="H6" s="609">
        <v>15000000</v>
      </c>
      <c r="I6" s="609">
        <v>220000000</v>
      </c>
      <c r="J6" s="610">
        <v>647601645</v>
      </c>
    </row>
    <row r="7" spans="1:11" s="606" customFormat="1" ht="21" customHeight="1">
      <c r="A7" s="611">
        <v>1</v>
      </c>
      <c r="B7" s="612" t="s">
        <v>747</v>
      </c>
      <c r="C7" s="613">
        <v>0</v>
      </c>
      <c r="D7" s="613">
        <v>0</v>
      </c>
      <c r="E7" s="613">
        <v>0</v>
      </c>
      <c r="F7" s="613">
        <v>0</v>
      </c>
      <c r="G7" s="613">
        <v>0</v>
      </c>
      <c r="H7" s="613">
        <v>150000000</v>
      </c>
      <c r="I7" s="613">
        <v>0</v>
      </c>
      <c r="J7" s="614">
        <v>150000000</v>
      </c>
    </row>
    <row r="8" spans="1:11" s="606" customFormat="1" ht="21" hidden="1" customHeight="1">
      <c r="A8" s="615">
        <v>2</v>
      </c>
      <c r="B8" s="519" t="s">
        <v>778</v>
      </c>
      <c r="C8" s="616">
        <v>0</v>
      </c>
      <c r="D8" s="616">
        <v>0</v>
      </c>
      <c r="E8" s="616">
        <v>0</v>
      </c>
      <c r="F8" s="616">
        <v>0</v>
      </c>
      <c r="G8" s="616">
        <v>0</v>
      </c>
      <c r="H8" s="616">
        <v>0</v>
      </c>
      <c r="I8" s="616">
        <v>0</v>
      </c>
      <c r="J8" s="617">
        <v>0</v>
      </c>
    </row>
    <row r="9" spans="1:11" s="619" customFormat="1" ht="21" hidden="1" customHeight="1">
      <c r="A9" s="618">
        <v>3</v>
      </c>
      <c r="B9" s="522" t="s">
        <v>779</v>
      </c>
      <c r="C9" s="616">
        <v>0</v>
      </c>
      <c r="D9" s="616">
        <v>0</v>
      </c>
      <c r="E9" s="616">
        <v>0</v>
      </c>
      <c r="F9" s="616">
        <v>0</v>
      </c>
      <c r="G9" s="616">
        <v>0</v>
      </c>
      <c r="H9" s="616">
        <v>0</v>
      </c>
      <c r="I9" s="616">
        <v>0</v>
      </c>
      <c r="J9" s="617">
        <v>0</v>
      </c>
      <c r="K9" s="606"/>
    </row>
    <row r="10" spans="1:11" s="619" customFormat="1" ht="21" hidden="1" customHeight="1">
      <c r="A10" s="618"/>
      <c r="B10" s="522" t="s">
        <v>780</v>
      </c>
      <c r="C10" s="616">
        <v>0</v>
      </c>
      <c r="D10" s="616">
        <v>0</v>
      </c>
      <c r="E10" s="616">
        <v>0</v>
      </c>
      <c r="F10" s="616">
        <v>0</v>
      </c>
      <c r="G10" s="616">
        <v>0</v>
      </c>
      <c r="H10" s="616">
        <v>0</v>
      </c>
      <c r="I10" s="616">
        <v>0</v>
      </c>
      <c r="J10" s="617">
        <v>0</v>
      </c>
      <c r="K10" s="606"/>
    </row>
    <row r="11" spans="1:11" s="619" customFormat="1" ht="21" customHeight="1">
      <c r="A11" s="618"/>
      <c r="B11" s="522" t="s">
        <v>781</v>
      </c>
      <c r="C11" s="616">
        <v>0</v>
      </c>
      <c r="D11" s="616">
        <v>0</v>
      </c>
      <c r="E11" s="616">
        <v>0</v>
      </c>
      <c r="F11" s="616">
        <v>0</v>
      </c>
      <c r="G11" s="616">
        <v>0</v>
      </c>
      <c r="H11" s="616">
        <v>15000000</v>
      </c>
      <c r="I11" s="616">
        <v>0</v>
      </c>
      <c r="J11" s="617">
        <v>15000000</v>
      </c>
      <c r="K11" s="606"/>
    </row>
    <row r="12" spans="1:11" s="619" customFormat="1" ht="21" customHeight="1">
      <c r="A12" s="618"/>
      <c r="B12" s="620" t="s">
        <v>782</v>
      </c>
      <c r="C12" s="621">
        <v>0</v>
      </c>
      <c r="D12" s="621">
        <v>0</v>
      </c>
      <c r="E12" s="621">
        <v>0</v>
      </c>
      <c r="F12" s="621">
        <v>0</v>
      </c>
      <c r="G12" s="621">
        <v>0</v>
      </c>
      <c r="H12" s="621">
        <v>0</v>
      </c>
      <c r="I12" s="621">
        <v>0</v>
      </c>
      <c r="J12" s="622">
        <v>0</v>
      </c>
      <c r="K12" s="606"/>
    </row>
    <row r="13" spans="1:11" s="598" customFormat="1" ht="24" customHeight="1">
      <c r="A13" s="623" t="s">
        <v>111</v>
      </c>
      <c r="B13" s="608" t="s">
        <v>783</v>
      </c>
      <c r="C13" s="609">
        <v>412601645</v>
      </c>
      <c r="D13" s="609">
        <v>0</v>
      </c>
      <c r="E13" s="609">
        <v>0</v>
      </c>
      <c r="F13" s="609">
        <v>0</v>
      </c>
      <c r="G13" s="609">
        <v>0</v>
      </c>
      <c r="H13" s="609">
        <v>150000000</v>
      </c>
      <c r="I13" s="609">
        <v>220000000</v>
      </c>
      <c r="J13" s="624">
        <v>782601645</v>
      </c>
    </row>
    <row r="14" spans="1:11" s="598" customFormat="1" ht="24" customHeight="1">
      <c r="A14" s="625" t="s">
        <v>88</v>
      </c>
      <c r="B14" s="602" t="s">
        <v>752</v>
      </c>
      <c r="C14" s="626"/>
      <c r="D14" s="626"/>
      <c r="E14" s="626"/>
      <c r="F14" s="626"/>
      <c r="G14" s="626"/>
      <c r="H14" s="627"/>
      <c r="I14" s="628"/>
      <c r="J14" s="629"/>
    </row>
    <row r="15" spans="1:11" s="598" customFormat="1" ht="24" customHeight="1">
      <c r="A15" s="623" t="s">
        <v>78</v>
      </c>
      <c r="B15" s="608" t="s">
        <v>777</v>
      </c>
      <c r="C15" s="630">
        <v>412601645</v>
      </c>
      <c r="D15" s="630">
        <v>0</v>
      </c>
      <c r="E15" s="630">
        <v>0</v>
      </c>
      <c r="F15" s="630">
        <v>0</v>
      </c>
      <c r="G15" s="630">
        <v>0</v>
      </c>
      <c r="H15" s="630">
        <v>23118280</v>
      </c>
      <c r="I15" s="630">
        <v>135051799</v>
      </c>
      <c r="J15" s="631">
        <v>570771724</v>
      </c>
    </row>
    <row r="16" spans="1:11" s="598" customFormat="1" ht="21" customHeight="1">
      <c r="A16" s="615">
        <v>1</v>
      </c>
      <c r="B16" s="612" t="s">
        <v>753</v>
      </c>
      <c r="C16" s="616">
        <v>0</v>
      </c>
      <c r="D16" s="616">
        <v>0</v>
      </c>
      <c r="E16" s="616">
        <v>0</v>
      </c>
      <c r="F16" s="616">
        <v>0</v>
      </c>
      <c r="G16" s="616">
        <v>0</v>
      </c>
      <c r="H16" s="616">
        <v>0</v>
      </c>
      <c r="I16" s="616">
        <v>23612412</v>
      </c>
      <c r="J16" s="617">
        <v>23612412</v>
      </c>
    </row>
    <row r="17" spans="1:10" s="598" customFormat="1" ht="21" customHeight="1">
      <c r="A17" s="615">
        <v>2</v>
      </c>
      <c r="B17" s="519" t="s">
        <v>784</v>
      </c>
      <c r="C17" s="616">
        <v>0</v>
      </c>
      <c r="D17" s="616">
        <v>0</v>
      </c>
      <c r="E17" s="616">
        <v>0</v>
      </c>
      <c r="F17" s="616">
        <v>0</v>
      </c>
      <c r="G17" s="616">
        <v>0</v>
      </c>
      <c r="H17" s="616">
        <v>0</v>
      </c>
      <c r="I17" s="616">
        <v>0</v>
      </c>
      <c r="J17" s="617">
        <v>0</v>
      </c>
    </row>
    <row r="18" spans="1:10" s="598" customFormat="1" ht="21" customHeight="1">
      <c r="A18" s="615">
        <v>3</v>
      </c>
      <c r="B18" s="632" t="s">
        <v>781</v>
      </c>
      <c r="C18" s="616">
        <v>0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6">
        <v>0</v>
      </c>
      <c r="J18" s="617">
        <v>0</v>
      </c>
    </row>
    <row r="19" spans="1:10" s="598" customFormat="1" ht="24" customHeight="1">
      <c r="A19" s="623" t="s">
        <v>111</v>
      </c>
      <c r="B19" s="530" t="s">
        <v>783</v>
      </c>
      <c r="C19" s="633">
        <v>412601645</v>
      </c>
      <c r="D19" s="633">
        <v>0</v>
      </c>
      <c r="E19" s="633">
        <v>0</v>
      </c>
      <c r="F19" s="633">
        <v>0</v>
      </c>
      <c r="G19" s="633">
        <v>0</v>
      </c>
      <c r="H19" s="633">
        <v>23118280</v>
      </c>
      <c r="I19" s="633">
        <v>158664211</v>
      </c>
      <c r="J19" s="624">
        <v>594384136</v>
      </c>
    </row>
    <row r="20" spans="1:10" s="598" customFormat="1" ht="24" customHeight="1">
      <c r="A20" s="634"/>
      <c r="B20" s="602" t="s">
        <v>785</v>
      </c>
      <c r="C20" s="633"/>
      <c r="D20" s="633"/>
      <c r="E20" s="633"/>
      <c r="F20" s="633"/>
      <c r="G20" s="633"/>
      <c r="H20" s="635"/>
      <c r="I20" s="635"/>
      <c r="J20" s="631"/>
    </row>
    <row r="21" spans="1:10" s="598" customFormat="1" ht="21" customHeight="1">
      <c r="A21" s="615">
        <v>1</v>
      </c>
      <c r="B21" s="612" t="s">
        <v>758</v>
      </c>
      <c r="C21" s="616">
        <v>0</v>
      </c>
      <c r="D21" s="616">
        <v>0</v>
      </c>
      <c r="E21" s="616">
        <v>0</v>
      </c>
      <c r="F21" s="616">
        <v>0</v>
      </c>
      <c r="G21" s="616">
        <v>0</v>
      </c>
      <c r="H21" s="616">
        <v>126881720</v>
      </c>
      <c r="I21" s="616">
        <v>84948201</v>
      </c>
      <c r="J21" s="617">
        <v>211829921</v>
      </c>
    </row>
    <row r="22" spans="1:10" s="598" customFormat="1" ht="21" customHeight="1">
      <c r="A22" s="615">
        <v>2</v>
      </c>
      <c r="B22" s="519" t="s">
        <v>759</v>
      </c>
      <c r="C22" s="616">
        <v>0</v>
      </c>
      <c r="D22" s="616">
        <v>0</v>
      </c>
      <c r="E22" s="616">
        <v>0</v>
      </c>
      <c r="F22" s="616">
        <v>0</v>
      </c>
      <c r="G22" s="616">
        <v>0</v>
      </c>
      <c r="H22" s="616">
        <v>126881720</v>
      </c>
      <c r="I22" s="616">
        <v>61335789</v>
      </c>
      <c r="J22" s="617">
        <v>188217509</v>
      </c>
    </row>
    <row r="23" spans="1:10" s="598" customFormat="1" ht="21" customHeight="1" thickBot="1">
      <c r="A23" s="636" t="s">
        <v>10</v>
      </c>
      <c r="B23" s="637"/>
      <c r="C23" s="638"/>
      <c r="D23" s="638"/>
      <c r="E23" s="638"/>
      <c r="F23" s="638"/>
      <c r="G23" s="638"/>
      <c r="H23" s="639"/>
      <c r="I23" s="640"/>
      <c r="J23" s="641"/>
    </row>
    <row r="24" spans="1:10" ht="11.25" customHeight="1" thickTop="1"/>
    <row r="25" spans="1:10" s="598" customFormat="1" ht="21" customHeight="1">
      <c r="A25" s="644"/>
      <c r="B25" s="645" t="s">
        <v>786</v>
      </c>
      <c r="C25" s="646"/>
      <c r="D25" s="646"/>
      <c r="E25" s="761" t="s">
        <v>586</v>
      </c>
      <c r="F25" s="761"/>
      <c r="G25" s="762" t="s">
        <v>587</v>
      </c>
      <c r="H25" s="762"/>
      <c r="I25" s="648"/>
      <c r="J25" s="648"/>
    </row>
    <row r="26" spans="1:10" s="652" customFormat="1" ht="21" customHeight="1">
      <c r="A26" s="649"/>
      <c r="B26" s="650" t="s">
        <v>787</v>
      </c>
      <c r="C26" s="754"/>
      <c r="D26" s="754"/>
      <c r="E26" s="755">
        <v>2888438443</v>
      </c>
      <c r="F26" s="755"/>
      <c r="G26" s="755">
        <v>2969786443</v>
      </c>
      <c r="H26" s="755"/>
      <c r="I26" s="651"/>
      <c r="J26" s="651"/>
    </row>
    <row r="27" spans="1:10" s="656" customFormat="1" ht="21" customHeight="1">
      <c r="A27" s="653"/>
      <c r="B27" s="654" t="s">
        <v>788</v>
      </c>
      <c r="C27" s="757"/>
      <c r="D27" s="757"/>
      <c r="E27" s="756"/>
      <c r="F27" s="756"/>
      <c r="G27" s="756"/>
      <c r="H27" s="756"/>
      <c r="I27" s="655"/>
      <c r="J27" s="655"/>
    </row>
    <row r="28" spans="1:10" s="656" customFormat="1" ht="21" customHeight="1">
      <c r="A28" s="653"/>
      <c r="B28" s="654" t="s">
        <v>789</v>
      </c>
      <c r="C28" s="757"/>
      <c r="D28" s="757"/>
      <c r="E28" s="756">
        <v>2888438443</v>
      </c>
      <c r="F28" s="756"/>
      <c r="G28" s="756">
        <v>2888438443</v>
      </c>
      <c r="H28" s="756"/>
      <c r="I28" s="655"/>
      <c r="J28" s="655"/>
    </row>
    <row r="29" spans="1:10" s="661" customFormat="1" ht="21.75" customHeight="1">
      <c r="A29" s="657"/>
      <c r="B29" s="646" t="s">
        <v>790</v>
      </c>
      <c r="C29" s="646"/>
      <c r="D29" s="646"/>
      <c r="E29" s="758"/>
      <c r="F29" s="758"/>
      <c r="G29" s="659"/>
      <c r="H29" s="758"/>
      <c r="I29" s="758"/>
      <c r="J29" s="660"/>
    </row>
    <row r="30" spans="1:10" s="661" customFormat="1" ht="21" hidden="1" customHeight="1">
      <c r="A30" s="662"/>
      <c r="B30" s="646"/>
      <c r="C30" s="646"/>
      <c r="D30" s="646"/>
      <c r="E30" s="772"/>
      <c r="F30" s="772"/>
      <c r="G30" s="772"/>
      <c r="H30" s="772"/>
      <c r="I30" s="663"/>
      <c r="J30" s="660"/>
    </row>
    <row r="31" spans="1:10" s="661" customFormat="1" ht="21" customHeight="1">
      <c r="A31" s="662"/>
      <c r="B31" s="646" t="s">
        <v>791</v>
      </c>
      <c r="C31" s="646"/>
      <c r="D31" s="646"/>
      <c r="E31" s="753">
        <v>1415444196</v>
      </c>
      <c r="F31" s="753"/>
      <c r="G31" s="753">
        <v>1415444196</v>
      </c>
      <c r="H31" s="753"/>
      <c r="I31" s="663"/>
      <c r="J31" s="660"/>
    </row>
    <row r="32" spans="1:10" s="661" customFormat="1" ht="21" customHeight="1">
      <c r="A32" s="662"/>
      <c r="B32" s="664" t="s">
        <v>792</v>
      </c>
      <c r="C32" s="646"/>
      <c r="D32" s="646"/>
      <c r="E32" s="753">
        <v>438036364</v>
      </c>
      <c r="F32" s="753"/>
      <c r="G32" s="753">
        <v>438036364</v>
      </c>
      <c r="H32" s="753"/>
      <c r="I32" s="663"/>
      <c r="J32" s="660"/>
    </row>
    <row r="33" spans="1:10" s="661" customFormat="1" ht="21" customHeight="1">
      <c r="A33" s="662"/>
      <c r="B33" s="665" t="s">
        <v>793</v>
      </c>
      <c r="C33" s="646"/>
      <c r="D33" s="646"/>
      <c r="E33" s="753">
        <v>444949545</v>
      </c>
      <c r="F33" s="753"/>
      <c r="G33" s="753">
        <v>444949545</v>
      </c>
      <c r="H33" s="753"/>
      <c r="I33" s="663"/>
      <c r="J33" s="660"/>
    </row>
    <row r="34" spans="1:10" s="661" customFormat="1" ht="21" customHeight="1">
      <c r="A34" s="662"/>
      <c r="B34" s="665" t="s">
        <v>794</v>
      </c>
      <c r="C34" s="646"/>
      <c r="D34" s="646"/>
      <c r="E34" s="753">
        <v>590008338</v>
      </c>
      <c r="F34" s="753"/>
      <c r="G34" s="753">
        <v>590008338</v>
      </c>
      <c r="H34" s="753"/>
      <c r="I34" s="663"/>
      <c r="J34" s="660"/>
    </row>
    <row r="35" spans="1:10" s="656" customFormat="1" ht="21" customHeight="1">
      <c r="A35" s="653"/>
      <c r="B35" s="654" t="s">
        <v>795</v>
      </c>
      <c r="C35" s="757"/>
      <c r="D35" s="757"/>
      <c r="E35" s="756">
        <v>0</v>
      </c>
      <c r="F35" s="756"/>
      <c r="G35" s="756">
        <v>81348000</v>
      </c>
      <c r="H35" s="756"/>
      <c r="I35" s="666"/>
      <c r="J35" s="655"/>
    </row>
    <row r="36" spans="1:10" s="661" customFormat="1" ht="21" customHeight="1">
      <c r="A36" s="657"/>
      <c r="B36" s="646" t="s">
        <v>796</v>
      </c>
      <c r="C36" s="773"/>
      <c r="D36" s="773"/>
      <c r="E36" s="773"/>
      <c r="F36" s="773"/>
      <c r="G36" s="667"/>
      <c r="H36" s="668"/>
      <c r="I36" s="669"/>
      <c r="J36" s="660"/>
    </row>
    <row r="37" spans="1:10" s="661" customFormat="1" ht="21" customHeight="1">
      <c r="A37" s="657"/>
      <c r="B37" s="665"/>
      <c r="C37" s="658"/>
      <c r="D37" s="658"/>
      <c r="E37" s="772"/>
      <c r="F37" s="772"/>
      <c r="G37" s="772">
        <v>0</v>
      </c>
      <c r="H37" s="772"/>
      <c r="I37" s="669"/>
      <c r="J37" s="660"/>
    </row>
    <row r="38" spans="1:10" s="661" customFormat="1" ht="21" customHeight="1">
      <c r="A38" s="657"/>
      <c r="B38" s="665"/>
      <c r="C38" s="658"/>
      <c r="D38" s="658"/>
      <c r="E38" s="753"/>
      <c r="F38" s="753"/>
      <c r="G38" s="757"/>
      <c r="H38" s="757"/>
      <c r="I38" s="669"/>
      <c r="J38" s="660"/>
    </row>
    <row r="39" spans="1:10" s="661" customFormat="1" ht="3.75" customHeight="1">
      <c r="A39" s="657"/>
      <c r="B39" s="646"/>
      <c r="C39" s="658"/>
      <c r="D39" s="658"/>
      <c r="E39" s="753"/>
      <c r="F39" s="753"/>
      <c r="G39" s="757"/>
      <c r="H39" s="757"/>
      <c r="I39" s="669"/>
      <c r="J39" s="660"/>
    </row>
    <row r="40" spans="1:10" s="661" customFormat="1" ht="0.75" hidden="1" customHeight="1">
      <c r="A40" s="657"/>
      <c r="B40" s="646"/>
      <c r="C40" s="658"/>
      <c r="D40" s="658"/>
      <c r="E40" s="753"/>
      <c r="F40" s="753"/>
      <c r="G40" s="757"/>
      <c r="H40" s="757"/>
      <c r="I40" s="669"/>
      <c r="J40" s="660"/>
    </row>
    <row r="41" spans="1:10" ht="24.75" customHeight="1">
      <c r="B41" s="774" t="s">
        <v>797</v>
      </c>
      <c r="C41" s="774"/>
      <c r="D41" s="774"/>
      <c r="E41" s="774"/>
      <c r="F41" s="774"/>
      <c r="G41" s="774"/>
    </row>
    <row r="42" spans="1:10" ht="19.5" customHeight="1">
      <c r="B42" s="646" t="s">
        <v>798</v>
      </c>
    </row>
  </sheetData>
  <mergeCells count="47">
    <mergeCell ref="H29:I29"/>
    <mergeCell ref="G32:H32"/>
    <mergeCell ref="G34:H34"/>
    <mergeCell ref="B41:G41"/>
    <mergeCell ref="E37:F37"/>
    <mergeCell ref="E38:F38"/>
    <mergeCell ref="E39:F39"/>
    <mergeCell ref="E40:F40"/>
    <mergeCell ref="G40:H40"/>
    <mergeCell ref="G37:H37"/>
    <mergeCell ref="G38:H38"/>
    <mergeCell ref="C35:D35"/>
    <mergeCell ref="E35:F35"/>
    <mergeCell ref="C36:D36"/>
    <mergeCell ref="E36:F36"/>
    <mergeCell ref="G39:H39"/>
    <mergeCell ref="G35:H35"/>
    <mergeCell ref="A2:I2"/>
    <mergeCell ref="B3:B4"/>
    <mergeCell ref="C3:C4"/>
    <mergeCell ref="F3:F4"/>
    <mergeCell ref="G3:G4"/>
    <mergeCell ref="H3:H4"/>
    <mergeCell ref="I3:I4"/>
    <mergeCell ref="D3:D4"/>
    <mergeCell ref="E3:E4"/>
    <mergeCell ref="J3:J4"/>
    <mergeCell ref="G27:H27"/>
    <mergeCell ref="E25:F25"/>
    <mergeCell ref="G25:H25"/>
    <mergeCell ref="E27:F27"/>
    <mergeCell ref="E34:F34"/>
    <mergeCell ref="C26:D26"/>
    <mergeCell ref="E26:F26"/>
    <mergeCell ref="G26:H26"/>
    <mergeCell ref="G28:H28"/>
    <mergeCell ref="C27:D27"/>
    <mergeCell ref="C28:D28"/>
    <mergeCell ref="E28:F28"/>
    <mergeCell ref="E33:F33"/>
    <mergeCell ref="E29:F29"/>
    <mergeCell ref="E30:F30"/>
    <mergeCell ref="G33:H33"/>
    <mergeCell ref="G30:H30"/>
    <mergeCell ref="E31:F31"/>
    <mergeCell ref="G31:H31"/>
    <mergeCell ref="E32:F32"/>
  </mergeCells>
  <phoneticPr fontId="16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K71"/>
  <sheetViews>
    <sheetView topLeftCell="A49" workbookViewId="0">
      <selection activeCell="E61" sqref="E61:F61"/>
    </sheetView>
  </sheetViews>
  <sheetFormatPr defaultRowHeight="15.75"/>
  <cols>
    <col min="1" max="1" width="21.375" style="597" customWidth="1"/>
    <col min="2" max="2" width="12.625" style="597" customWidth="1"/>
    <col min="3" max="3" width="9.5" style="597" customWidth="1"/>
    <col min="4" max="4" width="11.5" style="642" customWidth="1"/>
    <col min="5" max="5" width="14.125" style="597" customWidth="1"/>
    <col min="6" max="6" width="5.5" style="597" customWidth="1"/>
    <col min="7" max="7" width="6.5" style="597" customWidth="1"/>
    <col min="8" max="8" width="14.125" style="597" customWidth="1"/>
    <col min="9" max="9" width="11.75" style="642" bestFit="1" customWidth="1"/>
    <col min="10" max="10" width="7.625" style="642" hidden="1" customWidth="1"/>
    <col min="11" max="11" width="12.375" style="597" customWidth="1"/>
    <col min="12" max="16384" width="9" style="691"/>
  </cols>
  <sheetData>
    <row r="1" spans="1:11" s="670" customFormat="1" ht="9.75" customHeight="1">
      <c r="A1" s="594"/>
      <c r="B1" s="593"/>
      <c r="C1" s="593"/>
      <c r="D1" s="595"/>
      <c r="E1" s="593"/>
      <c r="F1" s="593"/>
      <c r="G1" s="593"/>
      <c r="H1" s="593"/>
      <c r="I1" s="595"/>
      <c r="J1" s="595"/>
      <c r="K1" s="593"/>
    </row>
    <row r="2" spans="1:11" s="597" customFormat="1" ht="31.5" customHeight="1">
      <c r="A2" s="671" t="s">
        <v>799</v>
      </c>
      <c r="B2" s="672"/>
      <c r="C2" s="672"/>
      <c r="D2" s="673"/>
      <c r="E2" s="672"/>
      <c r="F2" s="672"/>
      <c r="G2" s="672"/>
      <c r="H2" s="672"/>
      <c r="I2" s="672"/>
      <c r="J2" s="672"/>
    </row>
    <row r="3" spans="1:11" s="597" customFormat="1" ht="30" customHeight="1">
      <c r="A3" s="674" t="s">
        <v>800</v>
      </c>
      <c r="B3" s="675"/>
      <c r="C3" s="675"/>
      <c r="D3" s="676"/>
      <c r="E3" s="675"/>
      <c r="F3" s="675"/>
      <c r="G3" s="675"/>
      <c r="H3" s="675"/>
      <c r="I3" s="675"/>
      <c r="J3" s="675"/>
      <c r="K3" s="598"/>
    </row>
    <row r="4" spans="1:11" s="597" customFormat="1" ht="31.5" customHeight="1" thickBot="1">
      <c r="A4" s="672"/>
      <c r="B4" s="672"/>
      <c r="C4" s="672"/>
      <c r="D4" s="673"/>
      <c r="E4" s="672"/>
      <c r="F4" s="672"/>
      <c r="G4" s="672"/>
      <c r="H4" s="672"/>
      <c r="I4" s="672"/>
      <c r="J4" s="672"/>
    </row>
    <row r="5" spans="1:11" s="597" customFormat="1" ht="27.75" customHeight="1" thickTop="1">
      <c r="A5" s="764"/>
      <c r="B5" s="766" t="s">
        <v>801</v>
      </c>
      <c r="C5" s="766" t="s">
        <v>802</v>
      </c>
      <c r="D5" s="766" t="s">
        <v>803</v>
      </c>
      <c r="E5" s="766" t="s">
        <v>804</v>
      </c>
      <c r="F5" s="766" t="s">
        <v>805</v>
      </c>
      <c r="G5" s="766" t="s">
        <v>806</v>
      </c>
      <c r="H5" s="766" t="s">
        <v>807</v>
      </c>
      <c r="I5" s="766" t="s">
        <v>808</v>
      </c>
      <c r="J5" s="766" t="s">
        <v>809</v>
      </c>
      <c r="K5" s="759" t="s">
        <v>744</v>
      </c>
    </row>
    <row r="6" spans="1:11" s="597" customFormat="1" ht="27.75" customHeight="1">
      <c r="A6" s="765"/>
      <c r="B6" s="768"/>
      <c r="C6" s="768"/>
      <c r="D6" s="780"/>
      <c r="E6" s="768"/>
      <c r="F6" s="768"/>
      <c r="G6" s="768"/>
      <c r="H6" s="768"/>
      <c r="I6" s="768"/>
      <c r="J6" s="768"/>
      <c r="K6" s="760"/>
    </row>
    <row r="7" spans="1:11" s="597" customFormat="1" ht="24" customHeight="1">
      <c r="A7" s="677" t="s">
        <v>810</v>
      </c>
      <c r="B7" s="678">
        <v>136497380000</v>
      </c>
      <c r="C7" s="678">
        <v>-46818182</v>
      </c>
      <c r="D7" s="678">
        <v>0</v>
      </c>
      <c r="E7" s="678">
        <v>73423126086</v>
      </c>
      <c r="F7" s="678">
        <v>0</v>
      </c>
      <c r="G7" s="678">
        <v>0</v>
      </c>
      <c r="H7" s="678">
        <v>6221123579</v>
      </c>
      <c r="I7" s="678">
        <v>10741407693</v>
      </c>
      <c r="J7" s="678">
        <v>0</v>
      </c>
      <c r="K7" s="679">
        <v>226836219176</v>
      </c>
    </row>
    <row r="8" spans="1:11" s="648" customFormat="1" ht="21" customHeight="1">
      <c r="A8" s="519" t="s">
        <v>811</v>
      </c>
      <c r="B8" s="680">
        <v>0</v>
      </c>
      <c r="C8" s="680">
        <v>0</v>
      </c>
      <c r="D8" s="680">
        <v>0</v>
      </c>
      <c r="E8" s="680">
        <v>0</v>
      </c>
      <c r="F8" s="680">
        <v>0</v>
      </c>
      <c r="G8" s="680">
        <v>0</v>
      </c>
      <c r="H8" s="680">
        <v>0</v>
      </c>
      <c r="I8" s="680">
        <v>0</v>
      </c>
      <c r="J8" s="681"/>
      <c r="K8" s="682">
        <v>0</v>
      </c>
    </row>
    <row r="9" spans="1:11" s="648" customFormat="1" ht="21" customHeight="1">
      <c r="A9" s="519" t="s">
        <v>812</v>
      </c>
      <c r="B9" s="680">
        <v>0</v>
      </c>
      <c r="C9" s="680">
        <v>0</v>
      </c>
      <c r="D9" s="680">
        <v>0</v>
      </c>
      <c r="E9" s="680">
        <v>0</v>
      </c>
      <c r="F9" s="680">
        <v>0</v>
      </c>
      <c r="G9" s="680">
        <v>0</v>
      </c>
      <c r="H9" s="680">
        <v>0</v>
      </c>
      <c r="I9" s="680">
        <v>1790905424</v>
      </c>
      <c r="J9" s="681"/>
      <c r="K9" s="683">
        <v>1790905424</v>
      </c>
    </row>
    <row r="10" spans="1:11" s="684" customFormat="1" ht="21" customHeight="1">
      <c r="A10" s="519" t="s">
        <v>813</v>
      </c>
      <c r="B10" s="680">
        <v>0</v>
      </c>
      <c r="C10" s="680">
        <v>0</v>
      </c>
      <c r="D10" s="680">
        <v>0</v>
      </c>
      <c r="E10" s="680">
        <v>5270000000</v>
      </c>
      <c r="F10" s="680">
        <v>0</v>
      </c>
      <c r="G10" s="680">
        <v>0</v>
      </c>
      <c r="H10" s="680">
        <v>0</v>
      </c>
      <c r="I10" s="680">
        <v>0</v>
      </c>
      <c r="J10" s="681"/>
      <c r="K10" s="683">
        <v>5270000000</v>
      </c>
    </row>
    <row r="11" spans="1:11" s="684" customFormat="1" ht="21" customHeight="1">
      <c r="A11" s="519" t="s">
        <v>814</v>
      </c>
      <c r="B11" s="680">
        <v>0</v>
      </c>
      <c r="C11" s="680">
        <v>0</v>
      </c>
      <c r="D11" s="680">
        <v>0</v>
      </c>
      <c r="E11" s="680">
        <v>0</v>
      </c>
      <c r="F11" s="680">
        <v>0</v>
      </c>
      <c r="G11" s="680">
        <v>0</v>
      </c>
      <c r="H11" s="680">
        <v>0</v>
      </c>
      <c r="I11" s="680">
        <v>0</v>
      </c>
      <c r="J11" s="681"/>
      <c r="K11" s="683">
        <v>0</v>
      </c>
    </row>
    <row r="12" spans="1:11" s="684" customFormat="1" ht="21" customHeight="1">
      <c r="A12" s="519" t="s">
        <v>815</v>
      </c>
      <c r="B12" s="680">
        <v>0</v>
      </c>
      <c r="C12" s="680">
        <v>0</v>
      </c>
      <c r="D12" s="680">
        <v>0</v>
      </c>
      <c r="E12" s="680">
        <v>0</v>
      </c>
      <c r="F12" s="680">
        <v>0</v>
      </c>
      <c r="G12" s="680">
        <v>0</v>
      </c>
      <c r="H12" s="680">
        <v>0</v>
      </c>
      <c r="I12" s="680">
        <v>0</v>
      </c>
      <c r="J12" s="681"/>
      <c r="K12" s="682">
        <v>0</v>
      </c>
    </row>
    <row r="13" spans="1:11" s="684" customFormat="1" ht="21" customHeight="1">
      <c r="A13" s="519" t="s">
        <v>816</v>
      </c>
      <c r="B13" s="680">
        <v>0</v>
      </c>
      <c r="C13" s="680">
        <v>0</v>
      </c>
      <c r="D13" s="680">
        <v>0</v>
      </c>
      <c r="E13" s="680">
        <v>0</v>
      </c>
      <c r="F13" s="680">
        <v>0</v>
      </c>
      <c r="G13" s="680">
        <v>0</v>
      </c>
      <c r="H13" s="680">
        <v>0</v>
      </c>
      <c r="I13" s="680">
        <v>5270000000</v>
      </c>
      <c r="J13" s="681"/>
      <c r="K13" s="683">
        <v>5270000000</v>
      </c>
    </row>
    <row r="14" spans="1:11" s="598" customFormat="1" ht="24" customHeight="1">
      <c r="A14" s="677" t="s">
        <v>817</v>
      </c>
      <c r="B14" s="685">
        <v>136497380000</v>
      </c>
      <c r="C14" s="685">
        <v>-46818182</v>
      </c>
      <c r="D14" s="685"/>
      <c r="E14" s="685">
        <v>78693126086</v>
      </c>
      <c r="F14" s="685">
        <v>0</v>
      </c>
      <c r="G14" s="685">
        <v>0</v>
      </c>
      <c r="H14" s="685">
        <v>6221123579</v>
      </c>
      <c r="I14" s="685">
        <v>7262313117</v>
      </c>
      <c r="J14" s="678">
        <v>0</v>
      </c>
      <c r="K14" s="686">
        <v>228627124600</v>
      </c>
    </row>
    <row r="15" spans="1:11" s="598" customFormat="1" ht="24" customHeight="1">
      <c r="A15" s="519" t="s">
        <v>818</v>
      </c>
      <c r="B15" s="680">
        <v>0</v>
      </c>
      <c r="C15" s="680">
        <v>0</v>
      </c>
      <c r="D15" s="680">
        <v>0</v>
      </c>
      <c r="E15" s="680">
        <v>0</v>
      </c>
      <c r="F15" s="680">
        <v>0</v>
      </c>
      <c r="G15" s="680">
        <v>0</v>
      </c>
      <c r="H15" s="680">
        <v>0</v>
      </c>
      <c r="I15" s="680">
        <v>0</v>
      </c>
      <c r="J15" s="681"/>
      <c r="K15" s="682">
        <v>0</v>
      </c>
    </row>
    <row r="16" spans="1:11" s="598" customFormat="1" ht="24" customHeight="1">
      <c r="A16" s="519" t="s">
        <v>819</v>
      </c>
      <c r="B16" s="680">
        <v>0</v>
      </c>
      <c r="C16" s="680">
        <v>0</v>
      </c>
      <c r="D16" s="680">
        <v>5763532465</v>
      </c>
      <c r="E16" s="680">
        <v>0</v>
      </c>
      <c r="F16" s="680">
        <v>0</v>
      </c>
      <c r="G16" s="680">
        <v>0</v>
      </c>
      <c r="H16" s="680">
        <v>0</v>
      </c>
      <c r="I16" s="680">
        <v>0</v>
      </c>
      <c r="J16" s="681"/>
      <c r="K16" s="683">
        <v>5763532465</v>
      </c>
    </row>
    <row r="17" spans="1:11" s="597" customFormat="1" ht="21" customHeight="1">
      <c r="A17" s="522" t="s">
        <v>813</v>
      </c>
      <c r="B17" s="680">
        <v>0</v>
      </c>
      <c r="C17" s="680">
        <v>0</v>
      </c>
      <c r="D17" s="680">
        <v>0</v>
      </c>
      <c r="E17" s="680">
        <v>0</v>
      </c>
      <c r="F17" s="680">
        <v>0</v>
      </c>
      <c r="G17" s="680">
        <v>0</v>
      </c>
      <c r="H17" s="680">
        <v>0</v>
      </c>
      <c r="I17" s="680">
        <v>0</v>
      </c>
      <c r="J17" s="681"/>
      <c r="K17" s="682">
        <v>0</v>
      </c>
    </row>
    <row r="18" spans="1:11" s="597" customFormat="1" ht="21" customHeight="1">
      <c r="A18" s="522" t="s">
        <v>820</v>
      </c>
      <c r="B18" s="680">
        <v>0</v>
      </c>
      <c r="C18" s="680">
        <v>0</v>
      </c>
      <c r="D18" s="680">
        <v>0</v>
      </c>
      <c r="E18" s="680">
        <v>0</v>
      </c>
      <c r="F18" s="680">
        <v>0</v>
      </c>
      <c r="G18" s="680">
        <v>0</v>
      </c>
      <c r="H18" s="680">
        <v>0</v>
      </c>
      <c r="I18" s="680">
        <v>0</v>
      </c>
      <c r="J18" s="681"/>
      <c r="K18" s="682">
        <v>0</v>
      </c>
    </row>
    <row r="19" spans="1:11" s="597" customFormat="1" ht="21" customHeight="1">
      <c r="A19" s="522" t="s">
        <v>821</v>
      </c>
      <c r="B19" s="680">
        <v>0</v>
      </c>
      <c r="C19" s="680">
        <v>0</v>
      </c>
      <c r="D19" s="680">
        <v>0</v>
      </c>
      <c r="E19" s="680">
        <v>0</v>
      </c>
      <c r="F19" s="680">
        <v>0</v>
      </c>
      <c r="G19" s="680">
        <v>0</v>
      </c>
      <c r="H19" s="680">
        <v>0</v>
      </c>
      <c r="I19" s="680">
        <v>0</v>
      </c>
      <c r="J19" s="681"/>
      <c r="K19" s="682">
        <v>0</v>
      </c>
    </row>
    <row r="20" spans="1:11" s="597" customFormat="1" ht="24" customHeight="1">
      <c r="A20" s="522" t="s">
        <v>816</v>
      </c>
      <c r="B20" s="680">
        <v>0</v>
      </c>
      <c r="C20" s="680">
        <v>0</v>
      </c>
      <c r="D20" s="680">
        <v>0</v>
      </c>
      <c r="E20" s="680">
        <v>0</v>
      </c>
      <c r="F20" s="680">
        <v>0</v>
      </c>
      <c r="G20" s="680">
        <v>0</v>
      </c>
      <c r="H20" s="680">
        <v>0</v>
      </c>
      <c r="I20" s="680">
        <v>0</v>
      </c>
      <c r="J20" s="681"/>
      <c r="K20" s="682">
        <v>0</v>
      </c>
    </row>
    <row r="21" spans="1:11" s="688" customFormat="1" ht="24" customHeight="1">
      <c r="A21" s="677" t="s">
        <v>822</v>
      </c>
      <c r="B21" s="685">
        <v>136497380000</v>
      </c>
      <c r="C21" s="685">
        <v>-46818182</v>
      </c>
      <c r="D21" s="687">
        <v>5763532465</v>
      </c>
      <c r="E21" s="685">
        <v>78693126086</v>
      </c>
      <c r="F21" s="685">
        <v>0</v>
      </c>
      <c r="G21" s="685">
        <v>0</v>
      </c>
      <c r="H21" s="685">
        <v>6221123579</v>
      </c>
      <c r="I21" s="685">
        <v>7262313117</v>
      </c>
      <c r="J21" s="685">
        <v>0</v>
      </c>
      <c r="K21" s="686">
        <v>234390657065</v>
      </c>
    </row>
    <row r="22" spans="1:11" s="597" customFormat="1" ht="21" customHeight="1" thickBot="1">
      <c r="A22" s="637"/>
      <c r="B22" s="638"/>
      <c r="C22" s="638"/>
      <c r="D22" s="689"/>
      <c r="E22" s="638"/>
      <c r="F22" s="638"/>
      <c r="G22" s="638"/>
      <c r="H22" s="638"/>
      <c r="I22" s="690"/>
      <c r="J22" s="690"/>
      <c r="K22" s="641"/>
    </row>
    <row r="23" spans="1:11" ht="16.5" thickTop="1"/>
    <row r="24" spans="1:11" s="597" customFormat="1" ht="20.25" customHeight="1">
      <c r="A24" s="674" t="s">
        <v>823</v>
      </c>
      <c r="B24" s="675"/>
      <c r="C24" s="675"/>
      <c r="D24" s="676"/>
      <c r="E24" s="776" t="s">
        <v>824</v>
      </c>
      <c r="F24" s="776"/>
      <c r="G24" s="776" t="s">
        <v>587</v>
      </c>
      <c r="H24" s="776"/>
      <c r="I24" s="675"/>
      <c r="J24" s="675"/>
      <c r="K24" s="598"/>
    </row>
    <row r="25" spans="1:11" ht="20.25" customHeight="1">
      <c r="A25" s="692" t="s">
        <v>825</v>
      </c>
      <c r="B25" s="693"/>
      <c r="E25" s="775">
        <v>69613663800</v>
      </c>
      <c r="F25" s="775"/>
      <c r="G25" s="775">
        <v>69613663800</v>
      </c>
      <c r="H25" s="775"/>
    </row>
    <row r="26" spans="1:11" ht="20.25" customHeight="1">
      <c r="A26" s="801" t="s">
        <v>826</v>
      </c>
      <c r="B26" s="801"/>
      <c r="E26" s="775">
        <v>66883716200</v>
      </c>
      <c r="F26" s="775"/>
      <c r="G26" s="775">
        <v>66883716200</v>
      </c>
      <c r="H26" s="775"/>
      <c r="I26" s="802"/>
      <c r="J26" s="802"/>
      <c r="K26" s="802"/>
    </row>
    <row r="27" spans="1:11" ht="20.25" customHeight="1">
      <c r="A27" s="692" t="s">
        <v>827</v>
      </c>
      <c r="B27" s="693"/>
      <c r="E27" s="777"/>
      <c r="F27" s="777"/>
      <c r="G27" s="775"/>
      <c r="H27" s="775"/>
      <c r="I27" s="762"/>
      <c r="J27" s="762"/>
      <c r="K27" s="762"/>
    </row>
    <row r="28" spans="1:11" ht="20.25" customHeight="1">
      <c r="A28" s="692" t="s">
        <v>828</v>
      </c>
      <c r="B28" s="693"/>
      <c r="E28" s="777"/>
      <c r="F28" s="777"/>
      <c r="G28" s="777"/>
      <c r="H28" s="777"/>
      <c r="I28" s="803"/>
      <c r="J28" s="803"/>
      <c r="K28" s="803"/>
    </row>
    <row r="29" spans="1:11" ht="20.25" customHeight="1">
      <c r="A29" s="647" t="s">
        <v>829</v>
      </c>
      <c r="E29" s="804">
        <v>136497380000</v>
      </c>
      <c r="F29" s="804"/>
      <c r="G29" s="804">
        <v>136497380000</v>
      </c>
      <c r="H29" s="804"/>
      <c r="I29" s="805"/>
      <c r="J29" s="805"/>
      <c r="K29" s="696"/>
    </row>
    <row r="30" spans="1:11" ht="20.25" customHeight="1">
      <c r="A30" s="647"/>
      <c r="E30" s="695"/>
      <c r="F30" s="695"/>
      <c r="G30" s="695"/>
      <c r="H30" s="695"/>
      <c r="I30" s="805"/>
      <c r="J30" s="805"/>
      <c r="K30" s="696"/>
    </row>
    <row r="31" spans="1:11" ht="20.25" customHeight="1">
      <c r="A31" s="647"/>
      <c r="E31" s="695"/>
      <c r="F31" s="695"/>
      <c r="G31" s="695"/>
      <c r="H31" s="695"/>
      <c r="I31" s="696"/>
      <c r="J31" s="696"/>
      <c r="K31" s="696"/>
    </row>
    <row r="32" spans="1:11" ht="20.25" customHeight="1">
      <c r="A32" s="647"/>
      <c r="E32" s="695"/>
      <c r="F32" s="695"/>
      <c r="G32" s="695"/>
      <c r="H32" s="695"/>
      <c r="I32" s="696"/>
      <c r="J32" s="696"/>
      <c r="K32" s="696"/>
    </row>
    <row r="33" spans="1:11" ht="20.25" customHeight="1">
      <c r="A33" s="647"/>
      <c r="E33" s="695"/>
      <c r="F33" s="695"/>
      <c r="G33" s="695"/>
      <c r="H33" s="695"/>
      <c r="I33" s="696"/>
      <c r="J33" s="696"/>
      <c r="K33" s="696"/>
    </row>
    <row r="34" spans="1:11" ht="20.25" customHeight="1">
      <c r="A34" s="647"/>
      <c r="E34" s="695"/>
      <c r="F34" s="695"/>
      <c r="G34" s="695"/>
      <c r="H34" s="695"/>
      <c r="I34" s="696"/>
      <c r="J34" s="696"/>
      <c r="K34" s="696"/>
    </row>
    <row r="35" spans="1:11" ht="21.75" customHeight="1">
      <c r="A35" s="806" t="s">
        <v>830</v>
      </c>
      <c r="B35" s="807"/>
      <c r="C35" s="807"/>
      <c r="D35" s="808"/>
      <c r="E35" s="812" t="s">
        <v>675</v>
      </c>
      <c r="F35" s="813"/>
      <c r="G35" s="812" t="s">
        <v>676</v>
      </c>
      <c r="H35" s="813"/>
      <c r="I35" s="816"/>
      <c r="J35" s="816"/>
      <c r="K35" s="816"/>
    </row>
    <row r="36" spans="1:11" ht="15" customHeight="1">
      <c r="A36" s="809"/>
      <c r="B36" s="810"/>
      <c r="C36" s="810"/>
      <c r="D36" s="811"/>
      <c r="E36" s="814"/>
      <c r="F36" s="815"/>
      <c r="G36" s="814"/>
      <c r="H36" s="815"/>
    </row>
    <row r="37" spans="1:11" ht="21.75" customHeight="1">
      <c r="A37" s="817" t="s">
        <v>831</v>
      </c>
      <c r="B37" s="818"/>
      <c r="C37" s="818"/>
      <c r="D37" s="819"/>
      <c r="E37" s="778">
        <v>136497380000</v>
      </c>
      <c r="F37" s="778"/>
      <c r="G37" s="778">
        <v>136497380000</v>
      </c>
      <c r="H37" s="778"/>
    </row>
    <row r="38" spans="1:11" ht="21.75" customHeight="1">
      <c r="A38" s="794" t="s">
        <v>832</v>
      </c>
      <c r="B38" s="795"/>
      <c r="C38" s="795"/>
      <c r="D38" s="796"/>
      <c r="E38" s="779"/>
      <c r="F38" s="779"/>
      <c r="G38" s="779"/>
      <c r="H38" s="779"/>
    </row>
    <row r="39" spans="1:11" ht="21.75" customHeight="1">
      <c r="A39" s="794" t="s">
        <v>833</v>
      </c>
      <c r="B39" s="795"/>
      <c r="C39" s="795"/>
      <c r="D39" s="796"/>
      <c r="E39" s="779"/>
      <c r="F39" s="779"/>
      <c r="G39" s="779"/>
      <c r="H39" s="779"/>
    </row>
    <row r="40" spans="1:11" ht="21.75" customHeight="1">
      <c r="A40" s="794" t="s">
        <v>834</v>
      </c>
      <c r="B40" s="795"/>
      <c r="C40" s="795"/>
      <c r="D40" s="796"/>
      <c r="E40" s="779"/>
      <c r="F40" s="779"/>
      <c r="G40" s="779"/>
      <c r="H40" s="779"/>
    </row>
    <row r="41" spans="1:11" ht="21.75" customHeight="1">
      <c r="A41" s="794" t="s">
        <v>835</v>
      </c>
      <c r="B41" s="795"/>
      <c r="C41" s="795"/>
      <c r="D41" s="796"/>
      <c r="E41" s="779"/>
      <c r="F41" s="779"/>
      <c r="G41" s="779"/>
      <c r="H41" s="779"/>
    </row>
    <row r="42" spans="1:11" ht="21.75" customHeight="1">
      <c r="A42" s="794" t="s">
        <v>836</v>
      </c>
      <c r="B42" s="795"/>
      <c r="C42" s="795"/>
      <c r="D42" s="796"/>
      <c r="E42" s="779"/>
      <c r="F42" s="779"/>
      <c r="G42" s="779">
        <v>17744659400</v>
      </c>
      <c r="H42" s="779"/>
    </row>
    <row r="43" spans="1:11" ht="21.75" customHeight="1">
      <c r="A43" s="797" t="s">
        <v>837</v>
      </c>
      <c r="B43" s="798"/>
      <c r="C43" s="798"/>
      <c r="D43" s="799"/>
      <c r="E43" s="782"/>
      <c r="F43" s="782"/>
      <c r="G43" s="782"/>
      <c r="H43" s="782"/>
    </row>
    <row r="44" spans="1:11" ht="21.75" customHeight="1">
      <c r="A44" s="797" t="s">
        <v>838</v>
      </c>
      <c r="B44" s="798"/>
      <c r="C44" s="798"/>
      <c r="D44" s="799"/>
      <c r="E44" s="782"/>
      <c r="F44" s="782"/>
      <c r="G44" s="782"/>
      <c r="H44" s="782"/>
    </row>
    <row r="45" spans="1:11" ht="21.75" customHeight="1">
      <c r="A45" s="794" t="s">
        <v>839</v>
      </c>
      <c r="B45" s="795"/>
      <c r="C45" s="795"/>
      <c r="D45" s="796"/>
      <c r="E45" s="779"/>
      <c r="F45" s="779"/>
      <c r="G45" s="779">
        <v>17744659400</v>
      </c>
      <c r="H45" s="779"/>
    </row>
    <row r="46" spans="1:11" ht="21.75" customHeight="1">
      <c r="A46" s="794" t="s">
        <v>840</v>
      </c>
      <c r="B46" s="795"/>
      <c r="C46" s="795"/>
      <c r="D46" s="796"/>
      <c r="E46" s="783"/>
      <c r="F46" s="783"/>
      <c r="G46" s="782"/>
      <c r="H46" s="782"/>
    </row>
    <row r="47" spans="1:11" ht="21.75" customHeight="1">
      <c r="A47" s="797" t="s">
        <v>841</v>
      </c>
      <c r="B47" s="798"/>
      <c r="C47" s="798"/>
      <c r="D47" s="799"/>
      <c r="E47" s="783"/>
      <c r="F47" s="783"/>
      <c r="G47" s="782"/>
      <c r="H47" s="782"/>
    </row>
    <row r="48" spans="1:11" ht="21.75" customHeight="1">
      <c r="A48" s="797" t="s">
        <v>842</v>
      </c>
      <c r="B48" s="798"/>
      <c r="C48" s="798"/>
      <c r="D48" s="799"/>
      <c r="E48" s="781" t="s">
        <v>824</v>
      </c>
      <c r="F48" s="781"/>
      <c r="G48" s="781" t="s">
        <v>587</v>
      </c>
      <c r="H48" s="781"/>
    </row>
    <row r="49" spans="1:11" ht="21.75" customHeight="1">
      <c r="A49" s="797" t="s">
        <v>843</v>
      </c>
      <c r="B49" s="798"/>
      <c r="C49" s="798"/>
      <c r="D49" s="799"/>
      <c r="E49" s="779">
        <v>13649738</v>
      </c>
      <c r="F49" s="779"/>
      <c r="G49" s="779">
        <v>13649738</v>
      </c>
      <c r="H49" s="779"/>
    </row>
    <row r="50" spans="1:11" ht="21.75" customHeight="1">
      <c r="A50" s="797" t="s">
        <v>844</v>
      </c>
      <c r="B50" s="798"/>
      <c r="C50" s="798"/>
      <c r="D50" s="799"/>
      <c r="E50" s="779">
        <v>13649738</v>
      </c>
      <c r="F50" s="779"/>
      <c r="G50" s="779">
        <v>13649738</v>
      </c>
      <c r="H50" s="779"/>
    </row>
    <row r="51" spans="1:11" s="699" customFormat="1" ht="21.75" customHeight="1">
      <c r="A51" s="794" t="s">
        <v>845</v>
      </c>
      <c r="B51" s="795"/>
      <c r="C51" s="795"/>
      <c r="D51" s="796"/>
      <c r="E51" s="784">
        <v>6961366.3799999999</v>
      </c>
      <c r="F51" s="784"/>
      <c r="G51" s="784">
        <v>6961366</v>
      </c>
      <c r="H51" s="784"/>
      <c r="I51" s="697"/>
      <c r="J51" s="697"/>
      <c r="K51" s="698"/>
    </row>
    <row r="52" spans="1:11" s="699" customFormat="1" ht="21.75" customHeight="1">
      <c r="A52" s="794" t="s">
        <v>845</v>
      </c>
      <c r="B52" s="795"/>
      <c r="C52" s="795"/>
      <c r="D52" s="796"/>
      <c r="E52" s="784">
        <v>6688371.6200000001</v>
      </c>
      <c r="F52" s="784"/>
      <c r="G52" s="784">
        <v>6688372</v>
      </c>
      <c r="H52" s="784"/>
      <c r="I52" s="697"/>
      <c r="J52" s="697"/>
      <c r="K52" s="698"/>
    </row>
    <row r="53" spans="1:11" ht="21.75" customHeight="1">
      <c r="A53" s="797" t="s">
        <v>846</v>
      </c>
      <c r="B53" s="798"/>
      <c r="C53" s="798"/>
      <c r="D53" s="799"/>
      <c r="E53" s="789"/>
      <c r="F53" s="790"/>
      <c r="G53" s="786"/>
      <c r="H53" s="787"/>
    </row>
    <row r="54" spans="1:11" s="699" customFormat="1" ht="21.75" customHeight="1">
      <c r="A54" s="794" t="s">
        <v>845</v>
      </c>
      <c r="B54" s="795"/>
      <c r="C54" s="795"/>
      <c r="D54" s="796"/>
      <c r="E54" s="788"/>
      <c r="F54" s="788"/>
      <c r="G54" s="785"/>
      <c r="H54" s="785"/>
      <c r="I54" s="697"/>
      <c r="J54" s="697"/>
      <c r="K54" s="698"/>
    </row>
    <row r="55" spans="1:11" s="699" customFormat="1" ht="21.75" customHeight="1">
      <c r="A55" s="794" t="s">
        <v>845</v>
      </c>
      <c r="B55" s="795"/>
      <c r="C55" s="795"/>
      <c r="D55" s="796"/>
      <c r="E55" s="788"/>
      <c r="F55" s="788"/>
      <c r="G55" s="785"/>
      <c r="H55" s="785"/>
      <c r="I55" s="697"/>
      <c r="J55" s="697"/>
      <c r="K55" s="698"/>
    </row>
    <row r="56" spans="1:11" ht="21.75" customHeight="1">
      <c r="A56" s="797" t="s">
        <v>847</v>
      </c>
      <c r="B56" s="798"/>
      <c r="C56" s="798"/>
      <c r="D56" s="799"/>
      <c r="E56" s="779">
        <v>13649738</v>
      </c>
      <c r="F56" s="779"/>
      <c r="G56" s="779">
        <v>13649738</v>
      </c>
      <c r="H56" s="779"/>
    </row>
    <row r="57" spans="1:11" s="699" customFormat="1" ht="21.75" customHeight="1">
      <c r="A57" s="794" t="s">
        <v>845</v>
      </c>
      <c r="B57" s="795"/>
      <c r="C57" s="795"/>
      <c r="D57" s="796"/>
      <c r="E57" s="784">
        <v>6961366.3799999999</v>
      </c>
      <c r="F57" s="784"/>
      <c r="G57" s="784">
        <v>6961366</v>
      </c>
      <c r="H57" s="784"/>
      <c r="I57" s="697"/>
      <c r="J57" s="697"/>
      <c r="K57" s="698"/>
    </row>
    <row r="58" spans="1:11" s="699" customFormat="1" ht="21.75" customHeight="1">
      <c r="A58" s="794" t="s">
        <v>845</v>
      </c>
      <c r="B58" s="795"/>
      <c r="C58" s="795"/>
      <c r="D58" s="796"/>
      <c r="E58" s="784">
        <v>6688371.6200000001</v>
      </c>
      <c r="F58" s="784"/>
      <c r="G58" s="784">
        <v>6688372</v>
      </c>
      <c r="H58" s="784"/>
      <c r="I58" s="697"/>
      <c r="J58" s="697"/>
      <c r="K58" s="698"/>
    </row>
    <row r="59" spans="1:11" ht="21.75" customHeight="1">
      <c r="A59" s="797" t="s">
        <v>848</v>
      </c>
      <c r="B59" s="798"/>
      <c r="C59" s="798"/>
      <c r="D59" s="799"/>
      <c r="E59" s="779">
        <v>10000</v>
      </c>
      <c r="F59" s="779"/>
      <c r="G59" s="779">
        <v>10000</v>
      </c>
      <c r="H59" s="779"/>
    </row>
    <row r="60" spans="1:11" ht="21.75" customHeight="1">
      <c r="A60" s="797" t="s">
        <v>849</v>
      </c>
      <c r="B60" s="798"/>
      <c r="C60" s="798"/>
      <c r="D60" s="799"/>
      <c r="E60" s="791"/>
      <c r="F60" s="791"/>
      <c r="G60" s="791"/>
      <c r="H60" s="791"/>
    </row>
    <row r="61" spans="1:11" ht="21.75" customHeight="1">
      <c r="A61" s="797" t="s">
        <v>850</v>
      </c>
      <c r="B61" s="798"/>
      <c r="C61" s="798"/>
      <c r="D61" s="799"/>
      <c r="E61" s="779">
        <v>7262313117</v>
      </c>
      <c r="F61" s="779"/>
      <c r="G61" s="779">
        <v>10741407693</v>
      </c>
      <c r="H61" s="779"/>
    </row>
    <row r="62" spans="1:11" ht="21.75" customHeight="1">
      <c r="A62" s="797" t="s">
        <v>851</v>
      </c>
      <c r="B62" s="798"/>
      <c r="C62" s="798"/>
      <c r="D62" s="799"/>
      <c r="E62" s="779">
        <v>6221123579</v>
      </c>
      <c r="F62" s="779"/>
      <c r="G62" s="792">
        <v>6221123579</v>
      </c>
      <c r="H62" s="793"/>
    </row>
    <row r="63" spans="1:11" ht="21.75" customHeight="1">
      <c r="A63" s="797" t="s">
        <v>852</v>
      </c>
      <c r="B63" s="798"/>
      <c r="C63" s="798"/>
      <c r="D63" s="799"/>
      <c r="E63" s="792"/>
      <c r="F63" s="793"/>
      <c r="G63" s="792"/>
      <c r="H63" s="793"/>
      <c r="K63" s="694"/>
    </row>
    <row r="64" spans="1:11" ht="21.75" customHeight="1">
      <c r="A64" s="797" t="s">
        <v>853</v>
      </c>
      <c r="B64" s="798"/>
      <c r="C64" s="798"/>
      <c r="D64" s="799"/>
      <c r="E64" s="792"/>
      <c r="F64" s="793"/>
      <c r="G64" s="800"/>
      <c r="H64" s="800"/>
      <c r="K64" s="694"/>
    </row>
    <row r="65" spans="1:8" ht="21.75" customHeight="1">
      <c r="A65" s="821" t="s">
        <v>854</v>
      </c>
      <c r="B65" s="822"/>
      <c r="C65" s="822"/>
      <c r="D65" s="823"/>
      <c r="E65" s="792"/>
      <c r="F65" s="793"/>
      <c r="G65" s="800"/>
      <c r="H65" s="800"/>
    </row>
    <row r="66" spans="1:8" ht="21.75" customHeight="1">
      <c r="A66" s="824"/>
      <c r="B66" s="825"/>
      <c r="C66" s="825"/>
      <c r="D66" s="826"/>
      <c r="E66" s="792"/>
      <c r="F66" s="793"/>
      <c r="G66" s="800"/>
      <c r="H66" s="800"/>
    </row>
    <row r="67" spans="1:8" ht="21.75" customHeight="1">
      <c r="A67" s="797" t="s">
        <v>31</v>
      </c>
      <c r="B67" s="798"/>
      <c r="C67" s="798"/>
      <c r="D67" s="799"/>
      <c r="E67" s="792"/>
      <c r="F67" s="793"/>
      <c r="G67" s="800"/>
      <c r="H67" s="800"/>
    </row>
    <row r="68" spans="1:8" ht="21.75" customHeight="1">
      <c r="A68" s="797" t="s">
        <v>31</v>
      </c>
      <c r="B68" s="798"/>
      <c r="C68" s="798"/>
      <c r="D68" s="799"/>
      <c r="E68" s="792"/>
      <c r="F68" s="793"/>
      <c r="G68" s="800"/>
      <c r="H68" s="800"/>
    </row>
    <row r="69" spans="1:8" ht="21.75" customHeight="1">
      <c r="A69" s="827" t="s">
        <v>31</v>
      </c>
      <c r="B69" s="828"/>
      <c r="C69" s="828"/>
      <c r="D69" s="829"/>
      <c r="E69" s="830"/>
      <c r="F69" s="831"/>
      <c r="G69" s="820"/>
      <c r="H69" s="820"/>
    </row>
    <row r="70" spans="1:8" ht="21.75" customHeight="1"/>
    <row r="71" spans="1:8" ht="21.75" customHeight="1"/>
  </sheetData>
  <mergeCells count="131">
    <mergeCell ref="E68:F68"/>
    <mergeCell ref="A48:D48"/>
    <mergeCell ref="A49:D49"/>
    <mergeCell ref="A50:D50"/>
    <mergeCell ref="A51:D51"/>
    <mergeCell ref="A52:D52"/>
    <mergeCell ref="A53:D53"/>
    <mergeCell ref="A54:D54"/>
    <mergeCell ref="G69:H69"/>
    <mergeCell ref="A58:D58"/>
    <mergeCell ref="A59:D59"/>
    <mergeCell ref="A60:D60"/>
    <mergeCell ref="A61:D61"/>
    <mergeCell ref="A62:D62"/>
    <mergeCell ref="A63:D63"/>
    <mergeCell ref="G67:H67"/>
    <mergeCell ref="G68:H68"/>
    <mergeCell ref="E66:F66"/>
    <mergeCell ref="A64:D64"/>
    <mergeCell ref="A65:D66"/>
    <mergeCell ref="A67:D67"/>
    <mergeCell ref="A68:D68"/>
    <mergeCell ref="A69:D69"/>
    <mergeCell ref="E69:F69"/>
    <mergeCell ref="E67:F67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I28:K28"/>
    <mergeCell ref="E29:F29"/>
    <mergeCell ref="G29:H29"/>
    <mergeCell ref="I30:J30"/>
    <mergeCell ref="A35:D36"/>
    <mergeCell ref="E35:F36"/>
    <mergeCell ref="G35:H36"/>
    <mergeCell ref="I35:K35"/>
    <mergeCell ref="I29:J29"/>
    <mergeCell ref="G28:H28"/>
    <mergeCell ref="G64:H64"/>
    <mergeCell ref="G65:H65"/>
    <mergeCell ref="G66:H66"/>
    <mergeCell ref="E64:F64"/>
    <mergeCell ref="E65:F65"/>
    <mergeCell ref="E63:F63"/>
    <mergeCell ref="G63:H63"/>
    <mergeCell ref="G5:G6"/>
    <mergeCell ref="H5:H6"/>
    <mergeCell ref="G57:H57"/>
    <mergeCell ref="G58:H58"/>
    <mergeCell ref="G61:H61"/>
    <mergeCell ref="G62:H62"/>
    <mergeCell ref="G59:H59"/>
    <mergeCell ref="G60:H60"/>
    <mergeCell ref="A55:D55"/>
    <mergeCell ref="A56:D56"/>
    <mergeCell ref="A57:D57"/>
    <mergeCell ref="E57:F57"/>
    <mergeCell ref="E53:F53"/>
    <mergeCell ref="E49:F49"/>
    <mergeCell ref="E62:F62"/>
    <mergeCell ref="E59:F59"/>
    <mergeCell ref="E60:F60"/>
    <mergeCell ref="E58:F58"/>
    <mergeCell ref="E55:F55"/>
    <mergeCell ref="E51:F51"/>
    <mergeCell ref="E61:F61"/>
    <mergeCell ref="G51:H51"/>
    <mergeCell ref="E52:F52"/>
    <mergeCell ref="G52:H52"/>
    <mergeCell ref="G49:H49"/>
    <mergeCell ref="E50:F50"/>
    <mergeCell ref="G50:H50"/>
    <mergeCell ref="G55:H55"/>
    <mergeCell ref="E56:F56"/>
    <mergeCell ref="G56:H56"/>
    <mergeCell ref="G53:H53"/>
    <mergeCell ref="E54:F54"/>
    <mergeCell ref="G54:H54"/>
    <mergeCell ref="E39:F39"/>
    <mergeCell ref="G39:H39"/>
    <mergeCell ref="E48:F48"/>
    <mergeCell ref="G48:H48"/>
    <mergeCell ref="E41:F41"/>
    <mergeCell ref="G41:H41"/>
    <mergeCell ref="E42:F42"/>
    <mergeCell ref="G42:H42"/>
    <mergeCell ref="E43:F43"/>
    <mergeCell ref="G43:H43"/>
    <mergeCell ref="E44:F44"/>
    <mergeCell ref="G44:H44"/>
    <mergeCell ref="E40:F40"/>
    <mergeCell ref="G40:H40"/>
    <mergeCell ref="E47:F47"/>
    <mergeCell ref="G47:H47"/>
    <mergeCell ref="E45:F45"/>
    <mergeCell ref="G45:H45"/>
    <mergeCell ref="E46:F46"/>
    <mergeCell ref="G46:H46"/>
    <mergeCell ref="E37:F37"/>
    <mergeCell ref="G37:H37"/>
    <mergeCell ref="E38:F38"/>
    <mergeCell ref="G38:H38"/>
    <mergeCell ref="A5:A6"/>
    <mergeCell ref="B5:B6"/>
    <mergeCell ref="C5:C6"/>
    <mergeCell ref="D5:D6"/>
    <mergeCell ref="G27:H27"/>
    <mergeCell ref="E28:F28"/>
    <mergeCell ref="A26:B26"/>
    <mergeCell ref="A37:D37"/>
    <mergeCell ref="A38:D38"/>
    <mergeCell ref="I27:K27"/>
    <mergeCell ref="G26:H26"/>
    <mergeCell ref="G25:H25"/>
    <mergeCell ref="G24:H24"/>
    <mergeCell ref="E5:E6"/>
    <mergeCell ref="F5:F6"/>
    <mergeCell ref="E26:F26"/>
    <mergeCell ref="E27:F27"/>
    <mergeCell ref="E24:F24"/>
    <mergeCell ref="E25:F25"/>
    <mergeCell ref="I5:I6"/>
    <mergeCell ref="J5:J6"/>
    <mergeCell ref="K5:K6"/>
    <mergeCell ref="I26:K26"/>
  </mergeCells>
  <phoneticPr fontId="16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5"/>
  <dimension ref="A1:C41"/>
  <sheetViews>
    <sheetView workbookViewId="0"/>
  </sheetViews>
  <sheetFormatPr defaultColWidth="8" defaultRowHeight="12.75"/>
  <cols>
    <col min="1" max="1" width="26.125" style="11" customWidth="1"/>
    <col min="2" max="2" width="1.125" style="11" customWidth="1"/>
    <col min="3" max="3" width="28.125" style="11" customWidth="1"/>
    <col min="4" max="16384" width="8" style="11"/>
  </cols>
  <sheetData>
    <row r="1" spans="1:3" ht="15">
      <c r="A1" s="12"/>
      <c r="C1" s="12"/>
    </row>
    <row r="2" spans="1:3" ht="15.75" thickBot="1">
      <c r="A2" s="12"/>
    </row>
    <row r="3" spans="1:3" ht="15.75" thickBot="1">
      <c r="A3" s="12"/>
      <c r="C3" s="12"/>
    </row>
    <row r="4" spans="1:3" ht="15">
      <c r="A4" s="12"/>
      <c r="C4" s="12"/>
    </row>
    <row r="5" spans="1:3" ht="15">
      <c r="C5" s="12"/>
    </row>
    <row r="6" spans="1:3" ht="15.75" thickBot="1">
      <c r="C6" s="12"/>
    </row>
    <row r="7" spans="1:3" ht="15">
      <c r="A7" s="12"/>
      <c r="C7" s="12"/>
    </row>
    <row r="8" spans="1:3" ht="15">
      <c r="A8" s="12"/>
      <c r="C8" s="12"/>
    </row>
    <row r="9" spans="1:3" ht="15">
      <c r="A9" s="12"/>
      <c r="C9" s="12"/>
    </row>
    <row r="10" spans="1:3" ht="15">
      <c r="A10" s="12"/>
      <c r="C10" s="12"/>
    </row>
    <row r="11" spans="1:3" ht="15.75" thickBot="1">
      <c r="A11" s="12"/>
      <c r="C11" s="12"/>
    </row>
    <row r="12" spans="1:3" ht="15">
      <c r="C12" s="12"/>
    </row>
    <row r="13" spans="1:3" ht="15.75" thickBot="1">
      <c r="C13" s="12"/>
    </row>
    <row r="14" spans="1:3" ht="15.75" thickBot="1">
      <c r="A14" s="12"/>
      <c r="C14" s="12"/>
    </row>
    <row r="15" spans="1:3" ht="15">
      <c r="A15" s="12"/>
    </row>
    <row r="16" spans="1:3" ht="15.75" thickBot="1">
      <c r="A16" s="12"/>
    </row>
    <row r="17" spans="1:3" ht="15.75" thickBot="1">
      <c r="A17" s="12"/>
      <c r="C17" s="12"/>
    </row>
    <row r="18" spans="1:3" ht="15">
      <c r="C18" s="12"/>
    </row>
    <row r="19" spans="1:3" ht="15">
      <c r="C19" s="12"/>
    </row>
    <row r="20" spans="1:3" ht="15">
      <c r="A20" s="12"/>
      <c r="C20" s="12"/>
    </row>
    <row r="21" spans="1:3" ht="15">
      <c r="A21" s="12"/>
      <c r="C21" s="12"/>
    </row>
    <row r="22" spans="1:3" ht="15">
      <c r="A22" s="12"/>
      <c r="C22" s="12"/>
    </row>
    <row r="23" spans="1:3" ht="15">
      <c r="A23" s="12"/>
      <c r="C23" s="12"/>
    </row>
    <row r="24" spans="1:3" ht="15">
      <c r="A24" s="12"/>
    </row>
    <row r="25" spans="1:3" ht="15">
      <c r="A25" s="12"/>
    </row>
    <row r="26" spans="1:3" ht="15.75" thickBot="1">
      <c r="A26" s="12"/>
      <c r="C26" s="12"/>
    </row>
    <row r="27" spans="1:3" ht="15">
      <c r="A27" s="12"/>
      <c r="C27" s="12"/>
    </row>
    <row r="28" spans="1:3" ht="15">
      <c r="A28" s="12"/>
      <c r="C28" s="12"/>
    </row>
    <row r="29" spans="1:3" ht="15">
      <c r="A29" s="12"/>
      <c r="C29" s="12"/>
    </row>
    <row r="30" spans="1:3" ht="15">
      <c r="A30" s="12"/>
      <c r="C30" s="12"/>
    </row>
    <row r="31" spans="1:3" ht="15">
      <c r="A31" s="12"/>
      <c r="C31" s="12"/>
    </row>
    <row r="32" spans="1:3" ht="15">
      <c r="A32" s="12"/>
      <c r="C32" s="12"/>
    </row>
    <row r="33" spans="1:3" ht="15">
      <c r="A33" s="12"/>
      <c r="C33" s="12"/>
    </row>
    <row r="34" spans="1:3" ht="15">
      <c r="A34" s="12"/>
      <c r="C34" s="12"/>
    </row>
    <row r="35" spans="1:3" ht="15">
      <c r="A35" s="12"/>
      <c r="C35" s="12"/>
    </row>
    <row r="36" spans="1:3" ht="15">
      <c r="A36" s="12"/>
      <c r="C36" s="12"/>
    </row>
    <row r="37" spans="1:3" ht="15">
      <c r="A37" s="12"/>
    </row>
    <row r="38" spans="1:3" ht="15">
      <c r="A38" s="12"/>
    </row>
    <row r="39" spans="1:3" ht="15">
      <c r="A39" s="12"/>
      <c r="C39" s="12"/>
    </row>
    <row r="40" spans="1:3" ht="15">
      <c r="A40" s="12"/>
      <c r="C40" s="12"/>
    </row>
    <row r="41" spans="1:3" ht="15">
      <c r="A41" s="12"/>
      <c r="C41" s="12"/>
    </row>
  </sheetData>
  <sheetProtection password="8863" sheet="1" objects="1"/>
  <phoneticPr fontId="16" type="noConversion"/>
  <pageMargins left="0.75" right="0.75" top="1" bottom="1" header="0.5" footer="0.5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FqDtSDdOQMxwzPUR3B7BbkbEmCA=</DigestValue>
    </Reference>
    <Reference URI="#idOfficeObject" Type="http://www.w3.org/2000/09/xmldsig#Object">
      <DigestMethod Algorithm="http://www.w3.org/2000/09/xmldsig#sha1"/>
      <DigestValue>44xYjQeOevlHasWZl+iUBXXYms0=</DigestValue>
    </Reference>
  </SignedInfo>
  <SignatureValue>
    gxlUe0Ruei835hpl3ngChNn4BXGl3QtjWiHw1FFjfzqfgPVK+JWbiaHzevD37JJ2dbQrcPEt
    im3zPvvSE6PHsyp/Pt/BZ+/rcpnLXELtve1L27Sh8po+n244NK+ES5MS08pEdrVOfjh+5fvr
    MyryfBH/4bdUxPMOXRHScJZkMiQ=
  </SignatureValue>
  <KeyInfo>
    <KeyValue>
      <RSAKeyValue>
        <Modulus>
            wZUDvBPdTENHDtWCf9nH4RnXCbkkynRB94lcCJ7k2uAYDJ1I9/Dx8iW6JP4d2XVaXeSsHEr7
            ZpBwbfuGptyABpdtFKvm8n7avs4XNDTowGCFcL2sxRVKm5YldEQpZshOE/7tiLb8757YQPwZ
            DPDXTivNeCsUN2Xj0BSS0zGaMMc=
          </Modulus>
        <Exponent>AQAB</Exponent>
      </RSAKeyValue>
    </KeyValue>
    <X509Data>
      <X509Certificate>
          MIIGJTCCBA2gAwIBAgIQVAHEGnOVGIK7c5yaemR/ijANBgkqhkiG9w0BAQUFADBpMQswCQYD
          VQQGEwJWTjETMBEGA1UEChMKVk5QVCBHcm91cDEeMBwGA1UECxMVVk5QVC1DQSBUcnVzdCBO
          ZXR3b3JrMSUwIwYDVQQDExxWTlBUIENlcnRpZmljYXRpb24gQXV0aG9yaXR5MB4XDTEyMDYw
          NDA5NDg0OFoXDTE1MTIwNTA5NDg0OFowgeMxCzAJBgNVBAYTAlZOMRUwEwYDVQQIDAxRdeG6
          o25nIE5pbmgxDzANBgNVBAcMBkjDoCBUdTE1MDMGA1UECgwsQ8OUTkcgVFkgQ+G7lCBQSOG6
          pk4gVEhBTiBIw4AgVFUgLSBWSU5BQ09NSU4xODA2BgNVBAsML1RoYW5oIFRyYSBQaMOhcCBD
          aOG6vyBWw6AgUXVhbiBI4buHIEPhu5UgxJDDtG5nMRswGQYDVQQDDBJQSMOZTkcgVsSCTiBU
          VVnDik4xHjAcBgoJkiaJk/IsZAEBDA5DTU5EOjEwMDk5MzMyNDCBnzANBgkqhkiG9w0BAQEF
          AAOBjQAwgYkCgYEAwZUDvBPdTENHDtWCf9nH4RnXCbkkynRB94lcCJ7k2uAYDJ1I9/Dx8iW6
          JP4d2XVaXeSsHEr7ZpBwbfuGptyABpdtFKvm8n7avs4XNDTowGCFcL2sxRVKm5YldEQpZshO
          E/7tiLb8757YQPwZDPDXTivNeCsUN2Xj0BSS0zGaMMcCAwEAAaOCAdAwggHMMHAGCCsGAQUF
          BwEBBGQwYjAyBggrBgEFBQcwAoYmaHR0cDovL3B1Yi52bnB0LWNhLnZuL2NlcnRzL3ZucHRj
          YS5jZXIwLAYIKwYBBQUHMAGGIGh0dHA6Ly9vY3NwLnZucHQtY2Eudm4vcmVzcG9uZGVyMB0G
          A1UdDgQWBBRLH37HV+ffRimZ+Ay3TrCD7JqOIDAMBgNVHRMBAf8EAjAAMB8GA1UdIwQYMBaA
          FAZpwNXVAooVjUZ96XziaApVrGqvMG0GA1UdIARmMGQwYgYNKwYBBAGB7QMBAwEDAjBRMCgG
          CCsGAQUFBwICMBweGgBTAEkARAAtAFAAMQAuADAALQA0ADIAbQBvMCUGCCsGAQUFBwIBFhlo
          dHRwOi8vcHViLnZucHQtY2Eudm4vcnBhMDEGA1UdHwQqMCgwJqAkoCKGIGh0dHA6Ly9jcmwu
          dm5wdC1jYS52bi92bnB0Y2EuY3JsMA4GA1UdDwEB/wQEAwIE8DA0BgNVHSUELTArBggrBgEF
          BQcDAgYIKwYBBQUHAwQGCisGAQQBgjcKAwwGCSqGSIb3LwEBBTAiBgNVHREEGzAZgRdwaHVu
          Z3ZhbnR1eWVuQGdtYWlsLmNvbTANBgkqhkiG9w0BAQUFAAOCAgEAtkyZ26/6gQM7DlIq9MPg
          IMyOB0K1DF3WQTsG/iN0RFSu+pXgz1VQBqzSt5W2o1SDyTFzjz3BRakyBac+9cl0pMno9tem
          Z0gkesQBpA8aZ3xcOoQ4BJoE4dw5ogp0xvfxKiCcQ8VPLNyd1pNsIMd6kE7kKwRRtJOctJHo
          JONGY5N1MDSyIRZJRuBDyaHbrNpQjkSuRDqVJUo7ev61Q5QnJeqCi3zhciuLQinEn/pLjVj7
          2qMR9RKmrGwNQyQzYpw03pKF6Si918yLDJNZvSJMYrYRgzZB42xpSWltJF+bW0Zmi1eCaAMu
          tDtMhE6E1H0SQKxhxTvi9AJ1sx+fbrr8i+yEAZ9p4ez5OfWfYLWJisPuPlUX8gReSKPhjTA8
          z86f2v+yRzc1lrTfqgJw/sw3KnkF9SyId6px/Wku2BnS+QLExcg2fMCbDkqaKfyH7YI9STAv
          wJTpDh/IsckeM1aRmxLsn2IEnxi+yFw2AsstgOeNDeunWw8pYje9EIlTLBpWk1JTbTcrXh1P
          WOiTAMltZkHmfJr/lXIKFUqIw1p17OAVQuQhLWWrMEq/A3Qz2S1G4HhzLrc1rOkC2pshlsLC
          kZIAs1N+yJzI1Q2wdSE+ivZ9DMLAhBbRkqqyoobyQH6UbKvcdepEVW0uMF/kN74M2LtmiRFQ
          Sv1Jo3X+Jg4E/p8=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29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32"/>
            <mdssi:RelationshipReference SourceId="rId5"/>
            <mdssi:RelationshipReference SourceId="rId15"/>
            <mdssi:RelationshipReference SourceId="rId23"/>
            <mdssi:RelationshipReference SourceId="rId28"/>
            <mdssi:RelationshipReference SourceId="rId10"/>
            <mdssi:RelationshipReference SourceId="rId19"/>
            <mdssi:RelationshipReference SourceId="rId31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  <mdssi:RelationshipReference SourceId="rId30"/>
          </Transform>
          <Transform Algorithm="http://www.w3.org/TR/2001/REC-xml-c14n-20010315"/>
        </Transforms>
        <DigestMethod Algorithm="http://www.w3.org/2000/09/xmldsig#sha1"/>
        <DigestValue>t1zwtLs5CO78rdJgQ2iqxVQ6YYU=</DigestValue>
      </Reference>
      <Reference URI="/xl/calcChain.xml?ContentType=application/vnd.openxmlformats-officedocument.spreadsheetml.calcChain+xml">
        <DigestMethod Algorithm="http://www.w3.org/2000/09/xmldsig#sha1"/>
        <DigestValue>g8qJf//c2tA9P9PxS/GaFi6vI8Q=</DigestValue>
      </Reference>
      <Reference URI="/xl/drawings/drawing1.xml?ContentType=application/vnd.openxmlformats-officedocument.drawing+xml">
        <DigestMethod Algorithm="http://www.w3.org/2000/09/xmldsig#sha1"/>
        <DigestValue>61wUF2KT8yg57NXh4ZJ5+TSClcA=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A9lEdZt9uUVIrwYCYKI5QZOnXAo=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c6c6GAgG4gJcds0w21YOdf0OxXA=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c6c6GAgG4gJcds0w21YOdf0OxXA=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0wRs9nQq8ijXFThxHXptUUNDhm0=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0wRs9nQq8ijXFThxHXptUUNDhm0=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0wRs9nQq8ijXFThxHXptUUNDhm0=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0wRs9nQq8ijXFThxHXptUUNDhm0=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0wRs9nQq8ijXFThxHXptUUNDhm0=</DigestValue>
      </Reference>
      <Reference URI="/xl/sharedStrings.xml?ContentType=application/vnd.openxmlformats-officedocument.spreadsheetml.sharedStrings+xml">
        <DigestMethod Algorithm="http://www.w3.org/2000/09/xmldsig#sha1"/>
        <DigestValue>GQwXZppL87jcuX1MDsb9nat6EgA=</DigestValue>
      </Reference>
      <Reference URI="/xl/styles.xml?ContentType=application/vnd.openxmlformats-officedocument.spreadsheetml.styles+xml">
        <DigestMethod Algorithm="http://www.w3.org/2000/09/xmldsig#sha1"/>
        <DigestValue>qaBALoOXA+YPQefbXHZK4F86vGk=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49iVY//ZveFWGq6NYp3BSJfipFo=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4DaTdptbG4R0DBdfVTpIWO+H1fI=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T9SNgBic5x4M/P31seS1i9vMhk0=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sheet1.xml?ContentType=application/vnd.openxmlformats-officedocument.spreadsheetml.worksheet+xml">
        <DigestMethod Algorithm="http://www.w3.org/2000/09/xmldsig#sha1"/>
        <DigestValue>WLhQbGhygtGeX4uw1Poy1wImDfU=</DigestValue>
      </Reference>
      <Reference URI="/xl/worksheets/sheet10.xml?ContentType=application/vnd.openxmlformats-officedocument.spreadsheetml.worksheet+xml">
        <DigestMethod Algorithm="http://www.w3.org/2000/09/xmldsig#sha1"/>
        <DigestValue>rlNt8ukvet1dT2XTjPw43Lvazls=</DigestValue>
      </Reference>
      <Reference URI="/xl/worksheets/sheet11.xml?ContentType=application/vnd.openxmlformats-officedocument.spreadsheetml.worksheet+xml">
        <DigestMethod Algorithm="http://www.w3.org/2000/09/xmldsig#sha1"/>
        <DigestValue>5oNShhlf2o3F41Prrm1xjYXM8EU=</DigestValue>
      </Reference>
      <Reference URI="/xl/worksheets/sheet12.xml?ContentType=application/vnd.openxmlformats-officedocument.spreadsheetml.worksheet+xml">
        <DigestMethod Algorithm="http://www.w3.org/2000/09/xmldsig#sha1"/>
        <DigestValue>wbqfyhgtBGDAlLTLaoE91/ZF+2g=</DigestValue>
      </Reference>
      <Reference URI="/xl/worksheets/sheet13.xml?ContentType=application/vnd.openxmlformats-officedocument.spreadsheetml.worksheet+xml">
        <DigestMethod Algorithm="http://www.w3.org/2000/09/xmldsig#sha1"/>
        <DigestValue>YBEDlnHbn5+isnTwMWpdyEUa724=</DigestValue>
      </Reference>
      <Reference URI="/xl/worksheets/sheet14.xml?ContentType=application/vnd.openxmlformats-officedocument.spreadsheetml.worksheet+xml">
        <DigestMethod Algorithm="http://www.w3.org/2000/09/xmldsig#sha1"/>
        <DigestValue>XE6uMbtRBBzbvT7sDLGCFPAs3Ao=</DigestValue>
      </Reference>
      <Reference URI="/xl/worksheets/sheet15.xml?ContentType=application/vnd.openxmlformats-officedocument.spreadsheetml.worksheet+xml">
        <DigestMethod Algorithm="http://www.w3.org/2000/09/xmldsig#sha1"/>
        <DigestValue>MB4fnmna733cwg7x7jR6FwxYGaI=</DigestValue>
      </Reference>
      <Reference URI="/xl/worksheets/sheet16.xml?ContentType=application/vnd.openxmlformats-officedocument.spreadsheetml.worksheet+xml">
        <DigestMethod Algorithm="http://www.w3.org/2000/09/xmldsig#sha1"/>
        <DigestValue>qdvdmfPIaXW+upf9m5m1ZQrupKw=</DigestValue>
      </Reference>
      <Reference URI="/xl/worksheets/sheet17.xml?ContentType=application/vnd.openxmlformats-officedocument.spreadsheetml.worksheet+xml">
        <DigestMethod Algorithm="http://www.w3.org/2000/09/xmldsig#sha1"/>
        <DigestValue>yRCrLHyjGhIm7av6vwm0K/rFpYU=</DigestValue>
      </Reference>
      <Reference URI="/xl/worksheets/sheet18.xml?ContentType=application/vnd.openxmlformats-officedocument.spreadsheetml.worksheet+xml">
        <DigestMethod Algorithm="http://www.w3.org/2000/09/xmldsig#sha1"/>
        <DigestValue>MJl0Lo6P5CcJQd/zDLIZkEBsucc=</DigestValue>
      </Reference>
      <Reference URI="/xl/worksheets/sheet19.xml?ContentType=application/vnd.openxmlformats-officedocument.spreadsheetml.worksheet+xml">
        <DigestMethod Algorithm="http://www.w3.org/2000/09/xmldsig#sha1"/>
        <DigestValue>MKueVKPKfjeoMEehXheRiprrUvs=</DigestValue>
      </Reference>
      <Reference URI="/xl/worksheets/sheet2.xml?ContentType=application/vnd.openxmlformats-officedocument.spreadsheetml.worksheet+xml">
        <DigestMethod Algorithm="http://www.w3.org/2000/09/xmldsig#sha1"/>
        <DigestValue>pPGVImJT0q0D8aHbNTC/xfOq69E=</DigestValue>
      </Reference>
      <Reference URI="/xl/worksheets/sheet20.xml?ContentType=application/vnd.openxmlformats-officedocument.spreadsheetml.worksheet+xml">
        <DigestMethod Algorithm="http://www.w3.org/2000/09/xmldsig#sha1"/>
        <DigestValue>H8YKnSvNQiNVZAgq7oe1HxOWNFo=</DigestValue>
      </Reference>
      <Reference URI="/xl/worksheets/sheet21.xml?ContentType=application/vnd.openxmlformats-officedocument.spreadsheetml.worksheet+xml">
        <DigestMethod Algorithm="http://www.w3.org/2000/09/xmldsig#sha1"/>
        <DigestValue>d02Bl8NDIyjZ7YaeNvvSwBbSpI0=</DigestValue>
      </Reference>
      <Reference URI="/xl/worksheets/sheet22.xml?ContentType=application/vnd.openxmlformats-officedocument.spreadsheetml.worksheet+xml">
        <DigestMethod Algorithm="http://www.w3.org/2000/09/xmldsig#sha1"/>
        <DigestValue>z8KU+xxek9nctF2w0fG3oZAYUgc=</DigestValue>
      </Reference>
      <Reference URI="/xl/worksheets/sheet23.xml?ContentType=application/vnd.openxmlformats-officedocument.spreadsheetml.worksheet+xml">
        <DigestMethod Algorithm="http://www.w3.org/2000/09/xmldsig#sha1"/>
        <DigestValue>dCWVjOpksEcU/M3pXigY0JSSMTs=</DigestValue>
      </Reference>
      <Reference URI="/xl/worksheets/sheet24.xml?ContentType=application/vnd.openxmlformats-officedocument.spreadsheetml.worksheet+xml">
        <DigestMethod Algorithm="http://www.w3.org/2000/09/xmldsig#sha1"/>
        <DigestValue>WJBkI42NQtFNsHVqt1XiCd6NOKY=</DigestValue>
      </Reference>
      <Reference URI="/xl/worksheets/sheet25.xml?ContentType=application/vnd.openxmlformats-officedocument.spreadsheetml.worksheet+xml">
        <DigestMethod Algorithm="http://www.w3.org/2000/09/xmldsig#sha1"/>
        <DigestValue>w+ISbQdG3SfskLVy3rrCG0rhWck=</DigestValue>
      </Reference>
      <Reference URI="/xl/worksheets/sheet26.xml?ContentType=application/vnd.openxmlformats-officedocument.spreadsheetml.worksheet+xml">
        <DigestMethod Algorithm="http://www.w3.org/2000/09/xmldsig#sha1"/>
        <DigestValue>CWsTU2JswI0rhGKLxbnhfcIqHXc=</DigestValue>
      </Reference>
      <Reference URI="/xl/worksheets/sheet27.xml?ContentType=application/vnd.openxmlformats-officedocument.spreadsheetml.worksheet+xml">
        <DigestMethod Algorithm="http://www.w3.org/2000/09/xmldsig#sha1"/>
        <DigestValue>nEsTMCQVQzg/S1FtZw8RulVO1NM=</DigestValue>
      </Reference>
      <Reference URI="/xl/worksheets/sheet3.xml?ContentType=application/vnd.openxmlformats-officedocument.spreadsheetml.worksheet+xml">
        <DigestMethod Algorithm="http://www.w3.org/2000/09/xmldsig#sha1"/>
        <DigestValue>dOkMnMZE1ifGLJIrN6z+zoCobGk=</DigestValue>
      </Reference>
      <Reference URI="/xl/worksheets/sheet4.xml?ContentType=application/vnd.openxmlformats-officedocument.spreadsheetml.worksheet+xml">
        <DigestMethod Algorithm="http://www.w3.org/2000/09/xmldsig#sha1"/>
        <DigestValue>paZsx+WaNLqKVXX8Eq2G8AbEsIg=</DigestValue>
      </Reference>
      <Reference URI="/xl/worksheets/sheet5.xml?ContentType=application/vnd.openxmlformats-officedocument.spreadsheetml.worksheet+xml">
        <DigestMethod Algorithm="http://www.w3.org/2000/09/xmldsig#sha1"/>
        <DigestValue>DVW2iUGD/edoJRoKnr7wXHUFv7w=</DigestValue>
      </Reference>
      <Reference URI="/xl/worksheets/sheet6.xml?ContentType=application/vnd.openxmlformats-officedocument.spreadsheetml.worksheet+xml">
        <DigestMethod Algorithm="http://www.w3.org/2000/09/xmldsig#sha1"/>
        <DigestValue>SmY0GVKkNIPDI971yPWzm3s6J0s=</DigestValue>
      </Reference>
      <Reference URI="/xl/worksheets/sheet7.xml?ContentType=application/vnd.openxmlformats-officedocument.spreadsheetml.worksheet+xml">
        <DigestMethod Algorithm="http://www.w3.org/2000/09/xmldsig#sha1"/>
        <DigestValue>jMfos3L2HJZz0BAv2Dp+RkScXKE=</DigestValue>
      </Reference>
      <Reference URI="/xl/worksheets/sheet8.xml?ContentType=application/vnd.openxmlformats-officedocument.spreadsheetml.worksheet+xml">
        <DigestMethod Algorithm="http://www.w3.org/2000/09/xmldsig#sha1"/>
        <DigestValue>m4B7NvIwpBAf9NXZHpd7XYrBFds=</DigestValue>
      </Reference>
      <Reference URI="/xl/worksheets/sheet9.xml?ContentType=application/vnd.openxmlformats-officedocument.spreadsheetml.worksheet+xml">
        <DigestMethod Algorithm="http://www.w3.org/2000/09/xmldsig#sha1"/>
        <DigestValue>lFXm9i6jmCbafBAAWgtYtgbZ3IU=</DigestValue>
      </Reference>
    </Manifest>
    <SignatureProperties>
      <SignatureProperty Id="idSignatureTime" Target="#idPackageSignature">
        <mdssi:SignatureTime>
          <mdssi:Format>YYYY-MM-DDThh:mm:ssTZD</mdssi:Format>
          <mdssi:Value>2014-04-17T08:56:58Z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CHUKYSO</SignatureComments>
          <WindowsVersion>6.1</WindowsVersion>
          <OfficeVersion>12.0</OfficeVersion>
          <ApplicationVersion>12.0</ApplicationVersion>
          <Monitors>1</Monitors>
          <HorizontalResolution>1280</HorizontalResolution>
          <VerticalResolution>800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Bang CDKT</vt:lpstr>
      <vt:lpstr>LCTT</vt:lpstr>
      <vt:lpstr>TM 2</vt:lpstr>
      <vt:lpstr>TM</vt:lpstr>
      <vt:lpstr>KQHDSX</vt:lpstr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Phung Van Tuyen</cp:lastModifiedBy>
  <cp:lastPrinted>2013-04-19T06:56:12Z</cp:lastPrinted>
  <dcterms:created xsi:type="dcterms:W3CDTF">1999-03-29T22:44:06Z</dcterms:created>
  <dcterms:modified xsi:type="dcterms:W3CDTF">2014-04-17T08:56:57Z</dcterms:modified>
</cp:coreProperties>
</file>