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850" windowWidth="12120" windowHeight="8685" tabRatio="609" activeTab="0"/>
  </bookViews>
  <sheets>
    <sheet name="Bang CDKT" sheetId="1" r:id="rId1"/>
    <sheet name="LCTT" sheetId="2" r:id="rId2"/>
    <sheet name="TM 2" sheetId="3" r:id="rId3"/>
    <sheet name="TM" sheetId="4" r:id="rId4"/>
    <sheet name="KQHDSX" sheetId="5" r:id="rId5"/>
    <sheet name="1" sheetId="6" r:id="rId6"/>
    <sheet name="2" sheetId="7" r:id="rId7"/>
    <sheet name="3" sheetId="8" r:id="rId8"/>
    <sheet name="00000000" sheetId="9" state="veryHidden" r:id="rId9"/>
    <sheet name="10000000" sheetId="10" state="veryHidden" r:id="rId10"/>
    <sheet name="20000000" sheetId="11" state="veryHidden" r:id="rId11"/>
    <sheet name="30000000" sheetId="12" state="veryHidden" r:id="rId12"/>
    <sheet name="40000000" sheetId="13" state="veryHidden" r:id="rId13"/>
    <sheet name="50000000" sheetId="14" state="veryHidden" r:id="rId14"/>
    <sheet name="60000000" sheetId="15" state="veryHidden" r:id="rId15"/>
    <sheet name="70000000" sheetId="16" state="veryHidden" r:id="rId16"/>
    <sheet name="80000000" sheetId="17" state="veryHidden" r:id="rId17"/>
    <sheet name="90000000" sheetId="18" state="veryHidden" r:id="rId18"/>
    <sheet name="a0000000" sheetId="19" state="veryHidden" r:id="rId19"/>
    <sheet name="b0000000" sheetId="20" state="veryHidden" r:id="rId20"/>
    <sheet name="c0000000" sheetId="21" state="veryHidden" r:id="rId21"/>
    <sheet name="d0000000" sheetId="22" state="veryHidden" r:id="rId22"/>
    <sheet name="e0000000" sheetId="23" state="veryHidden" r:id="rId23"/>
    <sheet name="f0000000" sheetId="24" state="veryHidden" r:id="rId24"/>
    <sheet name="g0000000" sheetId="25" state="veryHidden" r:id="rId25"/>
    <sheet name="h0000000" sheetId="26" state="veryHidden" r:id="rId26"/>
    <sheet name="i0000000" sheetId="27" state="veryHidden" r:id="rId27"/>
    <sheet name="Sheet1" sheetId="28" r:id="rId28"/>
  </sheets>
  <externalReferences>
    <externalReference r:id="rId31"/>
    <externalReference r:id="rId32"/>
    <externalReference r:id="rId33"/>
  </externalReferences>
  <definedNames>
    <definedName name="a">IF('[1]m'!$D1=1,"Néi",IF('[1]m'!$D1=2,"Ngo¹i",IF('[1]m'!$D1=3,"FH",IF('[1]m'!$D1=4,"SNG",""))))</definedName>
    <definedName name="a">IF('[1]m'!$D1=1,"Néi",IF('[1]m'!$D1=2,"Ngo¹i",IF('[1]m'!$D1=3,"FH",IF('[1]m'!$D1=4,"SNG",""))))</definedName>
    <definedName name="a">IF('[1]m'!$D1=1,"Néi",IF('[1]m'!$D1=2,"Ngo¹i",IF('[1]m'!$D1=3,"FH",IF('[1]m'!$D1=4,"SNG",""))))</definedName>
    <definedName name="a">IF('[1]m'!$D1=1,"Néi",IF('[1]m'!$D1=2,"Ngo¹i",IF('[1]m'!$D1=3,"FH",IF('[1]m'!$D1=4,"SNG",""))))</definedName>
    <definedName name="aa">#REF!</definedName>
    <definedName name="aa">#REF!</definedName>
    <definedName name="aa">#REF!</definedName>
    <definedName name="aa">#REF!</definedName>
    <definedName name="b">IF('[1]m'!$D1=1,'[1]m'!E1,IF('[1]m'!$D1=2,'[1]m'!F1,IF('[1]m'!$D1=3,'[1]m'!G1,IF('[1]m'!$D1=4,'[1]m'!H1,0))))</definedName>
    <definedName name="b">IF('[1]m'!$D1=1,'[1]m'!E1,IF('[1]m'!$D1=2,'[1]m'!F1,IF('[1]m'!$D1=3,'[1]m'!G1,IF('[1]m'!$D1=4,'[1]m'!H1,0))))</definedName>
    <definedName name="b">IF('[1]m'!$D1=1,'[1]m'!E1,IF('[1]m'!$D1=2,'[1]m'!F1,IF('[1]m'!$D1=3,'[1]m'!G1,IF('[1]m'!$D1=4,'[1]m'!H1,0))))</definedName>
    <definedName name="b">IF('[1]m'!$D1=1,'[1]m'!E1,IF('[1]m'!$D1=2,'[1]m'!F1,IF('[1]m'!$D1=3,'[1]m'!G1,IF('[1]m'!$D1=4,'[1]m'!H1,0))))</definedName>
    <definedName name="bb">#REF!</definedName>
    <definedName name="bb">#REF!</definedName>
    <definedName name="bb">#REF!</definedName>
    <definedName name="bb">#REF!</definedName>
    <definedName name="cc">#REF!</definedName>
    <definedName name="cc">#REF!</definedName>
    <definedName name="cc">#REF!</definedName>
    <definedName name="cc">#REF!</definedName>
    <definedName name="Z_3AC12061_66A2_11D8_93C5_000102640D10_.wvu.PrintTitles" localSheetId="0" hidden="1">'Bang CDKT'!$7:$7</definedName>
    <definedName name="Z_BDEA0E8C_FE60_46CC_9D3B_D8EC707CDC49_.wvu.PrintTitles" localSheetId="0" hidden="1">'Bang CDKT'!$7:$7</definedName>
  </definedNames>
  <calcPr fullCalcOnLoad="1"/>
</workbook>
</file>

<file path=xl/sharedStrings.xml><?xml version="1.0" encoding="utf-8"?>
<sst xmlns="http://schemas.openxmlformats.org/spreadsheetml/2006/main" count="1003" uniqueCount="883">
  <si>
    <t>Ph©n tÝch mét sè chØ tiªu tµi chÝnh Quý I/2010</t>
  </si>
  <si>
    <t xml:space="preserve"> - Gi¸ trÞ cßn l¹i, chi phÝ nh­îng b¸n, thanh lý cña B§S ®Çu t­ ®· b¸n</t>
  </si>
  <si>
    <t>1 Tû suÊt lîi nhuËn/ doanh thu</t>
  </si>
  <si>
    <t>2 Tû suÊt lîi nhuËn/ tæng tµi s¶n</t>
  </si>
  <si>
    <t>Phßng kÕ to¸n th«ng kª</t>
  </si>
  <si>
    <t>ChØ tÝnh VËt t­ + c«ng cô dông cô</t>
  </si>
  <si>
    <t xml:space="preserve"> - §Çu t­ cæ phiÕu</t>
  </si>
  <si>
    <t>3. Hµng ho¸ nhËn b¸n hé, nhËn ký c­îc, ký göi</t>
  </si>
  <si>
    <t>Ph©n tÝch kh¶ n¨ng sinh lêi</t>
  </si>
  <si>
    <t>ph©n tÝch kh¶ n¨ng Qlý TS¶n</t>
  </si>
  <si>
    <t>0 1</t>
  </si>
  <si>
    <t xml:space="preserve"> </t>
  </si>
  <si>
    <t xml:space="preserve">Tæng sè tiÒn thuª tèi thiÓu trong t­¬ng lai cña h/®ång thuª h/®éng </t>
  </si>
  <si>
    <t xml:space="preserve"> + Doanh thu cung cÊp dÞch vô</t>
  </si>
  <si>
    <t xml:space="preserve"> + ChiÕt khÊu th­¬ng m¹i</t>
  </si>
  <si>
    <t xml:space="preserve"> + Gi¶m gi¸ hµng b¸n</t>
  </si>
  <si>
    <t>cña ph¸p luËt hoÆc c¸c rµng buéc kh¸c mµ DN ph¶i thùc hiÖn</t>
  </si>
  <si>
    <t>6- Th«ng tin vÒ ho¹t ®éng liªn tôc</t>
  </si>
  <si>
    <t>Cuèi n¨m</t>
  </si>
  <si>
    <t xml:space="preserve"> - L·i b¸n ngo¹i tÖ</t>
  </si>
  <si>
    <t xml:space="preserve"> - L·i b¸n hµng tr¶ chËm</t>
  </si>
  <si>
    <t>sè</t>
  </si>
  <si>
    <t>7-Nh÷ng th«ng tin kh¸c:</t>
  </si>
  <si>
    <t xml:space="preserve">  h¹n ®Õn h¹n ph¶I tr¶.</t>
  </si>
  <si>
    <t xml:space="preserve">     Cuèi n¨m 2012 c«ng ty ®ang vay dµi h¹n 120.852.135.433  ®ång , trong ®ã cã 35.810.000.000 ®ång vay dµi</t>
  </si>
  <si>
    <t xml:space="preserve"> - TS thuÕ TN ho·n l¹i ph¶i tr¶ ph¸t sinh tõ c¸c kho¶n CL t¹m thêi chÞu thuÕ</t>
  </si>
  <si>
    <t xml:space="preserve">      Ng­êi lËp biÓu                                        KÕ to¸n tr­ëng</t>
  </si>
  <si>
    <t xml:space="preserve"> (Hht= TS ng¾n h¹n /Nî Ng¾n h¹n ) .Møc ®é an toµn &gt; 1 lµ tèt</t>
  </si>
  <si>
    <t xml:space="preserve">  2- HÖ sè kh¶ n¨ng thanh to¸n nhanh</t>
  </si>
  <si>
    <t>T-T</t>
  </si>
  <si>
    <t>Ng©n s¸ch</t>
  </si>
  <si>
    <t>bæ xung</t>
  </si>
  <si>
    <t>kh¸c</t>
  </si>
  <si>
    <t>PL+MT</t>
  </si>
  <si>
    <t xml:space="preserve">vay </t>
  </si>
  <si>
    <t xml:space="preserve"> - ChuyÓn sang B§S ®Çu t­</t>
  </si>
  <si>
    <t xml:space="preserve"> - Thanh lý </t>
  </si>
  <si>
    <t xml:space="preserve">                     - ThiÕt bÞ c«ng t¸c</t>
  </si>
  <si>
    <t xml:space="preserve"> - </t>
  </si>
  <si>
    <t xml:space="preserve"> - Thanh lý</t>
  </si>
  <si>
    <t xml:space="preserve"> - TS t¨ng theo BB kiÓm to¸n §L AASC 2008</t>
  </si>
  <si>
    <t xml:space="preserve"> - Do SCL TS hÕt khÊu hao</t>
  </si>
  <si>
    <t xml:space="preserve"> - CT trång rõng hoµn nguyªn m«I tr­êng</t>
  </si>
  <si>
    <t xml:space="preserve"> -  Hao mßn TSC§ nguån PLCC </t>
  </si>
  <si>
    <t xml:space="preserve"> - Gi¶m do lu©n chuyÓn nhãm</t>
  </si>
  <si>
    <t xml:space="preserve"> - T¨ng lu©n chuyÓn nhãm</t>
  </si>
  <si>
    <t xml:space="preserve"> - T¨ng do lu©n chuyÓn nhãm</t>
  </si>
  <si>
    <t xml:space="preserve"> - N/b¸n cho Cty Than Hßn Gai</t>
  </si>
  <si>
    <t xml:space="preserve"> - Gi¶m do nh­îng b¸n </t>
  </si>
  <si>
    <t xml:space="preserve">           Chi phÝ kh¸c ( 811 )</t>
  </si>
  <si>
    <t xml:space="preserve">           KhÊu hao TSC§ PV ¨n CN ( 338 )</t>
  </si>
  <si>
    <t xml:space="preserve">  3- HÖ sè kh¶ n¨ng thanh to¸n nî dµi h¹n</t>
  </si>
  <si>
    <t>III/</t>
  </si>
  <si>
    <t>kho¶n t­¬ng ®­¬ng tiÒn</t>
  </si>
  <si>
    <t xml:space="preserve"> - Sè tiÒn vµ c¸c kho¶n t­¬ng ®­¬ng tiÒn thùc cã trong c«ng ty con hoÆc</t>
  </si>
  <si>
    <t xml:space="preserve"> - §Çu t­ cæ tr¸i phiÕu</t>
  </si>
  <si>
    <t xml:space="preserve"> - Cho vay dµi h¹n</t>
  </si>
  <si>
    <t>V09</t>
  </si>
  <si>
    <t>V10</t>
  </si>
  <si>
    <t>V11</t>
  </si>
  <si>
    <t>V12</t>
  </si>
  <si>
    <t>V13</t>
  </si>
  <si>
    <t>V14</t>
  </si>
  <si>
    <t>V21</t>
  </si>
  <si>
    <t>V15</t>
  </si>
  <si>
    <t>V16</t>
  </si>
  <si>
    <t>V02</t>
  </si>
  <si>
    <t>V01</t>
  </si>
  <si>
    <t>V05</t>
  </si>
  <si>
    <t>V06</t>
  </si>
  <si>
    <t>V04</t>
  </si>
  <si>
    <t>V08</t>
  </si>
  <si>
    <t xml:space="preserve"> - L·i chªnh lÖch tû gi¸ ch­a thùc hiÖn</t>
  </si>
  <si>
    <t xml:space="preserve"> - Chi phÝ kinh doanh bÊt ®éng s¶n ®Çu t­</t>
  </si>
  <si>
    <t xml:space="preserve"> - Hao hôt, mÊt m¸t hanhg tån kho</t>
  </si>
  <si>
    <t xml:space="preserve"> - C¸c kho¶n chi phÝ vuît møc b×nh th­êng</t>
  </si>
  <si>
    <t xml:space="preserve">          LËp biÓu                                 KÕ to¸n tr­ëng</t>
  </si>
  <si>
    <t xml:space="preserve"> - Doanh thu ho¹t ®éng tµi chÝnh kh¸c</t>
  </si>
  <si>
    <t xml:space="preserve"> - Sè d­ BQ TK 131</t>
  </si>
  <si>
    <t xml:space="preserve"> - Sè d­ BQ TK 331</t>
  </si>
  <si>
    <t xml:space="preserve"> -   </t>
  </si>
  <si>
    <t xml:space="preserve">   V - Th«ng tin bæ sung cho c¸c kho¶n môc tr×nh bµy trong B¶ng c©n ®èi kÕ to¸n</t>
  </si>
  <si>
    <t xml:space="preserve">    + Gi¸ b¸n b×nh qu©n trong kú</t>
  </si>
  <si>
    <t xml:space="preserve">    + Gi¸ thµnh TT b×nh qu©n cã l·I vay trong kú</t>
  </si>
  <si>
    <t xml:space="preserve"> - §iÒu chØnh CP TTNDN cña c¸c n¨m tr­íc vµo CPTTN hiÖn hµnh n¨m nay</t>
  </si>
  <si>
    <t xml:space="preserve"> - Tæng chi phÝ thuÕ TNDN hiÖn hµnh</t>
  </si>
  <si>
    <t>IX - Nh÷ng th«ng tin kh¸c:</t>
  </si>
  <si>
    <t xml:space="preserve"> - Tû suÊt quay vßng nî ph¶i thu (Tæng nî 131/d­ BQ 131)</t>
  </si>
  <si>
    <r>
      <t xml:space="preserve">    </t>
    </r>
    <r>
      <rPr>
        <i/>
        <sz val="12"/>
        <rFont val=".vntime"/>
        <family val="2"/>
      </rPr>
      <t xml:space="preserve"> + §é dµi kú lu©n chuyÓn ph¶i thu (Ngµy)</t>
    </r>
  </si>
  <si>
    <t>II</t>
  </si>
  <si>
    <t>I</t>
  </si>
  <si>
    <t xml:space="preserve">II Tû suÊt sinh lêi - Lîi nhuËn </t>
  </si>
  <si>
    <t xml:space="preserve">Doanh thu </t>
  </si>
  <si>
    <t xml:space="preserve">I Lîi nhuËn </t>
  </si>
  <si>
    <t>Th«ng tin bæ sung cho c¸c kho¶n môc tr×nh bµy trong BC l­u chuyÓn tiÒn tÖ</t>
  </si>
  <si>
    <t xml:space="preserve"> c¸c kho¶n tiÒn do DN n¾m gi÷ nh­ng kh«ng ®­îc sö dông</t>
  </si>
  <si>
    <t>qua nghiÖp vô cho thuª tµi chÝnh</t>
  </si>
  <si>
    <t xml:space="preserve"> (Hn=(TiÒn+ §T­ NH)/Nî Ng¾n h¹n )).Møc ®é an toµn &gt;1</t>
  </si>
  <si>
    <t xml:space="preserve">Tæng céng </t>
  </si>
  <si>
    <t xml:space="preserve"> - Mua doanh nghiÖp th«ng qua ph¸t hµnh cæ phiÕu</t>
  </si>
  <si>
    <t xml:space="preserve">Mua TS b»ng c¸ch nhËn c¸c kho¶n nî liªn quan trùc tiÕp ho¨c th«ng </t>
  </si>
  <si>
    <t>Quý I  n¨m 2010</t>
  </si>
  <si>
    <t>lµ tiÒn vµ c¸c kho¶n t­¬ng ®­¬ng tiÒn trong cty con hoÆc ®¬n vÞ</t>
  </si>
  <si>
    <t>Mua vµ thanh lý c«ng ty con hoÆc ®¬n vÞ kinh doanh kh¸c trong kú b¸o c¸o</t>
  </si>
  <si>
    <t>3- Th«ng tin vÒ c¸c bªn liªn quan</t>
  </si>
  <si>
    <t xml:space="preserve"> - PhÇn gi¸ trÞ TS(Tæng hîp theo tõng lo¹i TS) vµ nî ph¶i tr¶ kh«ng ph¶i</t>
  </si>
  <si>
    <t>kinh doanh kh¸c ®­îc mua hoÆc thanh lý trong kú</t>
  </si>
  <si>
    <t>3 Tû suÊt lîi nhuËn/ nguån vèn chñ së h÷u</t>
  </si>
  <si>
    <t xml:space="preserve"> -Lîi nhuËn biªn (ROS) (LN sau thuÕ /doanh thu)</t>
  </si>
  <si>
    <t xml:space="preserve">C¸c giao dÞch kh«ng b»ng tiÒn ¶nh h­ëng ®Õn BCLCTT vµ </t>
  </si>
  <si>
    <t>A</t>
  </si>
  <si>
    <t>B</t>
  </si>
  <si>
    <t xml:space="preserve"> -Vßng quay TSl® (DT/TSL§BQ)</t>
  </si>
  <si>
    <t xml:space="preserve"> - Cho vay kh«ng l·i </t>
  </si>
  <si>
    <t>V17</t>
  </si>
  <si>
    <t>V18</t>
  </si>
  <si>
    <t>V19</t>
  </si>
  <si>
    <t>V20</t>
  </si>
  <si>
    <t xml:space="preserve"> - Tµi s¶n kh¸c thuª ngoµi</t>
  </si>
  <si>
    <t xml:space="preserve"> - §Õn 1 n¨m</t>
  </si>
  <si>
    <t xml:space="preserve"> - Trªn 1 - 5 n¨m</t>
  </si>
  <si>
    <t>I/</t>
  </si>
  <si>
    <t xml:space="preserve"> +C«ng ty CP Alumin Nh©n c¬ -TKV</t>
  </si>
  <si>
    <t xml:space="preserve"> +C«ng ty CP Cromit cæ ®Þnh Thanh ho¸</t>
  </si>
  <si>
    <t xml:space="preserve"> +C«ng ty CP Bãng ®¸ TKV</t>
  </si>
  <si>
    <t xml:space="preserve"> +C«ng ty CP c¬ khÝ Hßn Gai -TKV</t>
  </si>
  <si>
    <t>1-C¬ cÊu tµi s¶n</t>
  </si>
  <si>
    <t>2-C¬ cÊu nguån vèn</t>
  </si>
  <si>
    <t xml:space="preserve"> - Sè d­ BQ tiÒn(TiÒn mÆt + tiÒn göi)</t>
  </si>
  <si>
    <t xml:space="preserve"> - Sè d­ BQ tån kho</t>
  </si>
  <si>
    <t xml:space="preserve"> - Dù phßng gi¶m gi¸ c¸c kho¶n ®Çu t­ ng¾n h¹n, dµi h¹n</t>
  </si>
  <si>
    <t xml:space="preserve">    +S¶n l­îng tiªu thô trong kú</t>
  </si>
  <si>
    <t xml:space="preserve">  -Dïng vån L§éng ng¾n h¹n  ®Ó tr¶ vay dµi h¹n</t>
  </si>
  <si>
    <t>5- Th«ng tin so s¸nh (nh÷ng thay ®æi vÒ th«ng tin trong BCTC cña c¸c niªn ®é kÕ to¸n tr­íc)</t>
  </si>
  <si>
    <t xml:space="preserve"> - Nî dµi h¹n kh¸c</t>
  </si>
  <si>
    <t>IV</t>
  </si>
  <si>
    <t>Nguån kinh phÝ</t>
  </si>
  <si>
    <t xml:space="preserve"> - Nguån kinh phÝ ®­îc cÊp trong n¨m</t>
  </si>
  <si>
    <t xml:space="preserve"> - Chi sù nghiÖp</t>
  </si>
  <si>
    <t xml:space="preserve"> - Nguån kinh phÝ cßn l¹i cuèi kú</t>
  </si>
  <si>
    <t>Tµi s¶n thuª ngoµi</t>
  </si>
  <si>
    <t>Gi¸ trÞ tµi s¶n thuª ngoµi</t>
  </si>
  <si>
    <t xml:space="preserve"> - TSC§ thuª ngoµi</t>
  </si>
  <si>
    <t>®¬n vÞ kinh doanh kh¸c ®­îc mua hoÆc thanh lý</t>
  </si>
  <si>
    <t xml:space="preserve"> - ChiÕt khÊu thanh to¸n, l·i b¸n hµng tr¶ chËm</t>
  </si>
  <si>
    <t xml:space="preserve"> - Trªn 5 n¨m</t>
  </si>
  <si>
    <t xml:space="preserve"> - Gi¸ vèn cña thµnh phÈm ®· b¸n</t>
  </si>
  <si>
    <t xml:space="preserve"> -Tû suÊt sinh lêi cña vèn CSH(L·I sau thuÕ/VCSH b×nh qu©n)</t>
  </si>
  <si>
    <t xml:space="preserve"> - Dù phßng gi¶m gi¸ hµng tån kho</t>
  </si>
  <si>
    <t xml:space="preserve">  1- HÖ sè kh¶ n¨ng thanh to¸n hiÖn thêi</t>
  </si>
  <si>
    <t xml:space="preserve"> -Tû suÊt tû träng LN tr­íc thuÕ so víi Dthu(LN/Dthu)</t>
  </si>
  <si>
    <t xml:space="preserve"> - ChuyÓn nî thµnh vèn chñ së h÷u</t>
  </si>
  <si>
    <t xml:space="preserve"> - Tæng gi¸ trÞ mua hoÆc thanh lý</t>
  </si>
  <si>
    <t>TM</t>
  </si>
  <si>
    <t xml:space="preserve"> - Ph¶i thu dµi h¹n kh¸c</t>
  </si>
  <si>
    <t>1 0</t>
  </si>
  <si>
    <t>I/Ph©n tÝch vÒ c¬ cÊu tµi chÝnh</t>
  </si>
  <si>
    <t>QI/2010</t>
  </si>
  <si>
    <t>kh«ng tèt so n¨m 2009</t>
  </si>
  <si>
    <t xml:space="preserve"> trong  93 th¸ng 100 ® vèn CSH  mang l¹i 6,2 ® tiÒn l·i</t>
  </si>
  <si>
    <t xml:space="preserve"> - Lç do thanh lý c¸c kho¶n ®Çu t­ ng¾n h¹n, dµi h¹n</t>
  </si>
  <si>
    <t xml:space="preserve">  -Nguån kinh phÝ cßn l¹i ®Çu n¨m</t>
  </si>
  <si>
    <t xml:space="preserve"> - C¸c kho¶n tiÒn nhËn uû th¸c</t>
  </si>
  <si>
    <t xml:space="preserve"> - Tû suÊt quay vßng hµng tån kho (tæng cã152/hµng tån kho BQ)</t>
  </si>
  <si>
    <t>cïng kú n¨m tr­íc</t>
  </si>
  <si>
    <t>§é dµi kú lu©n chuyÓn hµng tån kho ®· gi¶m 2 ngµy n¨m 2009</t>
  </si>
  <si>
    <t xml:space="preserve"> KTo¸n ph¶i t¨ng c­êng ®«n ®èc thu nî t¨ng 13 ngµy so  n¨m 2009</t>
  </si>
  <si>
    <t>4-Ph©n tÝch ®é sinh lêi cña vèn kinh doanh</t>
  </si>
  <si>
    <t>3- Kh¶ n¨ng thanh to¸n</t>
  </si>
  <si>
    <t xml:space="preserve"> - TS thuÕ TN ho·n l¹i liªn quan ®Õn kho¶n  ­u ®·i tÝnh thuÕ ch­a sö dông</t>
  </si>
  <si>
    <t xml:space="preserve"> - Kho¶n hoµn nhËp TS thuÕ TN ho·n l¹i ®· ®­îc ghi nhËn tõ nh÷ng n¨m tr­íc</t>
  </si>
  <si>
    <t>ThuÕ thu nhËp ho·n l¹i ph¶i tr¶</t>
  </si>
  <si>
    <t>Tr×nh bµy gi¸ trÞ vµ lý do cña c¸c kho¶n tiÒn vµ t­¬ng ®­¬ng tiÒn lín do</t>
  </si>
  <si>
    <t>doanh nghiÖp n¾m gi÷ nh­ng kh«ng ®­îc sö dông do cã sù h¹n chÕ</t>
  </si>
  <si>
    <t>2.2 VËt t­, hµng ho¸ nhËn gi÷ hékhi cæ phÇn ho¸ C«ng ty</t>
  </si>
  <si>
    <t>2.3 VËt t­, hµng ho¸  viÖn trî</t>
  </si>
  <si>
    <t>4. Nî khã ®ßi ®· xö lý</t>
  </si>
  <si>
    <t xml:space="preserve"> -Tû suÊt sinh lêi cña vèn KD((LN+L·I vay)/Tæng NVèn BQ)</t>
  </si>
  <si>
    <t>Nî dµi h¹n</t>
  </si>
  <si>
    <t xml:space="preserve"> - Thuª tµi chÝnh</t>
  </si>
  <si>
    <t>1- Nh÷ng kho¶n nî  tiÒm tµng, kho¶n cam kÕt vµ nh÷ng th«ng tin tµi chÝnh kh¸c</t>
  </si>
  <si>
    <t>5.Ph©n tÝch trªn vèn kinh doanh</t>
  </si>
  <si>
    <t>2- Nh÷ng sù kiÖn ph¸t sinh sau ngµy kÕt thóc kú kÕ to¸n n¨m</t>
  </si>
  <si>
    <t>4- Tr×nh bµy tµi s¶n, doanh thu, KQKD theo bé phËn (theo lÜnh vùc kinh doanh hoÆc khu vùc ®Þa lý)  theo quy ®Þnh cña chuÈn</t>
  </si>
  <si>
    <t>mùc kÕ to¸n sè 28 "B¸o c¸o bé phËn"</t>
  </si>
  <si>
    <t>C«ng ty CP than Hµ Tu -TKV</t>
  </si>
  <si>
    <t xml:space="preserve">                 Phßng KTTK</t>
  </si>
  <si>
    <t xml:space="preserve"> - Nî ph¶i tr¶/Tæng nguån vèn(%)</t>
  </si>
  <si>
    <r>
      <t xml:space="preserve"> - Tµ</t>
    </r>
    <r>
      <rPr>
        <sz val="12"/>
        <rFont val=".VnTime"/>
        <family val="2"/>
      </rPr>
      <t>i</t>
    </r>
    <r>
      <rPr>
        <sz val="12"/>
        <rFont val=".VnTime"/>
        <family val="0"/>
      </rPr>
      <t xml:space="preserve"> s¶n dµi h¹n / Tæng tµi s¶n (%)</t>
    </r>
  </si>
  <si>
    <t xml:space="preserve"> - Tµi s¶n ng¾n h¹n / Tæng tµi s¶n (%)</t>
  </si>
  <si>
    <t>0 2</t>
  </si>
  <si>
    <t>T</t>
  </si>
  <si>
    <t>M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</si>
  <si>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</si>
  <si>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</si>
  <si>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</si>
  <si>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</si>
  <si>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</si>
  <si>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</si>
  <si>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</si>
  <si>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</si>
  <si>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</si>
  <si>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33</t>
  </si>
  <si>
    <t>35</t>
  </si>
  <si>
    <t>36</t>
  </si>
  <si>
    <t>50</t>
  </si>
  <si>
    <t>60</t>
  </si>
  <si>
    <t>61</t>
  </si>
  <si>
    <t>70</t>
  </si>
  <si>
    <t xml:space="preserve">     +Chi phÝ biÕn phÝ/1 TÊn than TT</t>
  </si>
  <si>
    <r>
      <t xml:space="preserve"> -Tû suÊt vÒ ®é nghiªng cña ®ßn c©n ®Þnh phÝ(Tèc ®é t¨ng LN/Tèc ®é t¨ng Dthu)  </t>
    </r>
    <r>
      <rPr>
        <b/>
        <sz val="12"/>
        <rFont val=".VnTime"/>
        <family val="2"/>
      </rPr>
      <t>(TS)</t>
    </r>
  </si>
  <si>
    <t>B 04-TKV</t>
  </si>
  <si>
    <t>Gi¸m ®èc</t>
  </si>
  <si>
    <t>T¨ng 11 ngµy so n¨m 2009 c«ng ty ®· chiÕm dông vèn cña kh¸ch hµng t¨ng 11 ngµy so n¨m 2009</t>
  </si>
  <si>
    <t>*   Tæng sè ngµy kh¶ n¨ng TT=Ngµy hµng tån kho+Ngµy nî ph¶i thu-Ngµy nî ph¶i tr¶</t>
  </si>
  <si>
    <t xml:space="preserve">    + Chi phÝ ®Þnh phÝ(K/hao ttÕ+TL­¬ng QL+L·I vay)</t>
  </si>
  <si>
    <t>V03</t>
  </si>
  <si>
    <t>Danh môc</t>
  </si>
  <si>
    <t>N¨m nay</t>
  </si>
  <si>
    <t>N¨m tr­íc</t>
  </si>
  <si>
    <t>N¨m 2010</t>
  </si>
  <si>
    <t>Tµi s¶n thuÕ thu nhËp ho·n l¹i</t>
  </si>
  <si>
    <t xml:space="preserve"> - TS thuÕ TN ho·n l¹i liªn quan ®Õn kho¶n  lç tÝnh thuÕ ch­a sö dông</t>
  </si>
  <si>
    <t xml:space="preserve"> - Tû suÊt quay vßng nî ph¶I tr¶(Tæng cã 331/d­ BQ 331)</t>
  </si>
  <si>
    <t xml:space="preserve">C¸c chØ tiªu ph©n tÝch tµi chÝnh chñ yÕu </t>
  </si>
  <si>
    <t>C¸c chØ tiªu</t>
  </si>
  <si>
    <t xml:space="preserve"> - TS thuÕ TN ho·n l¹i liªn quan ®Õn kho¶n chªnh lÖch t¹m thêi ®­îc Ktrõ</t>
  </si>
  <si>
    <t>MS</t>
  </si>
  <si>
    <t>VI 25</t>
  </si>
  <si>
    <t xml:space="preserve"> VI 28</t>
  </si>
  <si>
    <t xml:space="preserve"> VI 29</t>
  </si>
  <si>
    <t>VI 30</t>
  </si>
  <si>
    <t>VI 31</t>
  </si>
  <si>
    <t>VI 32</t>
  </si>
  <si>
    <t xml:space="preserve"> - L·i chªnh lÖch tû gi¸ ®· thùc hiÖn</t>
  </si>
  <si>
    <t>C¸c kho¶n gi¶m trõ doanh thu (M· sè 02)</t>
  </si>
  <si>
    <t xml:space="preserve"> +Chªnh lÖch tû gi¸ ®· thùc hiÖn</t>
  </si>
  <si>
    <t xml:space="preserve"> - Chi phÝ tµi chÝnh kh¸c</t>
  </si>
  <si>
    <t>(H&gt;1 C«ng ty ®· b¶o toµn ®­îc vèn H=2,14)</t>
  </si>
  <si>
    <t xml:space="preserve"> 4-Møc ®é b¶o toµn vèn (H=(TTS-nî ph¶i tr¶)/Vèn NN))</t>
  </si>
  <si>
    <t>1 1</t>
  </si>
  <si>
    <t>2 0</t>
  </si>
  <si>
    <t>2 1</t>
  </si>
  <si>
    <t>2 2</t>
  </si>
  <si>
    <t>a</t>
  </si>
  <si>
    <t>b</t>
  </si>
  <si>
    <t>4. Tû suÊt doanh thu/G trÞ cßn l¹i BQ cña TS</t>
  </si>
  <si>
    <t>§é nghiªn cña ®ßn bÈy KTÕ 3 th¸ng t¨ng h¬n so n¨m 2009 ,gi¸ b¸n BQ 3 th¸ng t¨ng h¬n so BQ n¨m 2009 188.795 ®  , Z 9 th¸ng t¨ng Z n¨m 2009 178.009 trong ®ã ®Þnh phÝ  t¨ng 13.680 ®.  vËy DN t¨ng Dthu sÏ t¨ng LN</t>
  </si>
  <si>
    <t xml:space="preserve"> trong 3 th¸ng 100 ® vèn ®Çu t­ mang l¹i 1,6 ® tiÒn l·i</t>
  </si>
  <si>
    <t xml:space="preserve"> trong 3 th¸ng100 ®  doanh thu mang l¹i 3,52 ® tiÒn l·i</t>
  </si>
  <si>
    <t xml:space="preserve"> + Hµng b¸n bÞ tr¶ l¹i</t>
  </si>
  <si>
    <t xml:space="preserve"> + ThuÕ GTGT ph¶i nép (PP trùc tiÕp)</t>
  </si>
  <si>
    <t xml:space="preserve"> + ThuÕ tiªu thô ®Æc biÖt</t>
  </si>
  <si>
    <t xml:space="preserve"> + ThuÕ xuÊt khÈu</t>
  </si>
  <si>
    <t>II/</t>
  </si>
  <si>
    <t>kú nµy</t>
  </si>
  <si>
    <t xml:space="preserve"> -Tû suÊt thu håi vèn CSH(LN sau thuÕ+K/Hao)/Vèn CSH BQ</t>
  </si>
  <si>
    <t xml:space="preserve"> - PhÇn gi¸ trÞ mua hoÆch thanh lý ®­îc thanh to¸n b»ng tiÒn vµ c¸c </t>
  </si>
  <si>
    <t xml:space="preserve"> - §Çu t­ tÝn phiÕu,kú phiÕu</t>
  </si>
  <si>
    <t xml:space="preserve"> - Ký quü, ký c­îc dµi h¹n</t>
  </si>
  <si>
    <t>V07</t>
  </si>
  <si>
    <t>11</t>
  </si>
  <si>
    <t>C«ng ty cã kh¶ n¨ng thanh to¸n 5,46 ngµy .Nh­ng kh¶ n¨ng nµy kh«ng tèt v× c«ng ty ®· chiÕm dông qu¸ nhiÒu ngµy thanh to¸n nî ph¶I tr¶.</t>
  </si>
  <si>
    <t xml:space="preserve"> - Vßng quay  hµng tån kho(DT/HTK BQ)</t>
  </si>
  <si>
    <t xml:space="preserve"> -Vßng quay TSC§ (DT/TSC§BQ)</t>
  </si>
  <si>
    <t xml:space="preserve"> -Tû suÊt thu håi vèn CSH(ROE) (l·I rßng/vèn CSH)</t>
  </si>
  <si>
    <t>I Lîi nhuËn sau thuÕ</t>
  </si>
  <si>
    <t>(GTCL cña TS h×nh thµnh tõ nguån vay/ nî dµi h¹n ) M§AT &gt;1</t>
  </si>
  <si>
    <t>I- kh¶ n¨ng thanh to¸n</t>
  </si>
  <si>
    <t xml:space="preserve"> - §Çu t­ dµi h¹n kh¸c</t>
  </si>
  <si>
    <t xml:space="preserve"> - Nguån vèn chñ së h÷u /Tæng nguån vèn (%)</t>
  </si>
  <si>
    <t>2.1 VËt t­, hµng ho¸ nhËn gi÷ hé, nhËn gia c«ng</t>
  </si>
  <si>
    <t>VI</t>
  </si>
  <si>
    <t>B03-TKV</t>
  </si>
  <si>
    <t>01</t>
  </si>
  <si>
    <t>02</t>
  </si>
  <si>
    <t>03</t>
  </si>
  <si>
    <t>04</t>
  </si>
  <si>
    <t>V22</t>
  </si>
  <si>
    <t>V23</t>
  </si>
  <si>
    <t xml:space="preserve">B¸o c¸o mét sè chØ tiªu tµi chÝnh -hiÖu qu¶ H§ cña ®¬n vÞ </t>
  </si>
  <si>
    <t>Phßng KTTK</t>
  </si>
  <si>
    <t xml:space="preserve">5. Vßng quay vèn l­u ®éng </t>
  </si>
  <si>
    <t>Chi phÝ thuÕ TNDN ho·n l¹i ( M· sè 52)</t>
  </si>
  <si>
    <t xml:space="preserve"> - tû suÊt thu håi tµI s¶n (ROA) (l·I rßng(LN sau thuÕ)/TTS)</t>
  </si>
  <si>
    <t xml:space="preserve"> - C¸c kho¶n nî thuª tµi chÝnh</t>
  </si>
  <si>
    <t xml:space="preserve"> - Lç ph¸t sinh khi b¸n ngo¹i tÖ</t>
  </si>
  <si>
    <t>VIII.</t>
  </si>
  <si>
    <t>05</t>
  </si>
  <si>
    <t>06</t>
  </si>
  <si>
    <t>08</t>
  </si>
  <si>
    <t>09</t>
  </si>
  <si>
    <t>10</t>
  </si>
  <si>
    <t xml:space="preserve"> - Gi¸ vèn cña dÞch vô ®· cung cÊp</t>
  </si>
  <si>
    <t xml:space="preserve">   + §é dµi kú lu©n chuyÓn hµng tån kho (Ngµy)</t>
  </si>
  <si>
    <t>Ph©n tÝch</t>
  </si>
  <si>
    <t>Néi dung</t>
  </si>
  <si>
    <t xml:space="preserve"> - Kho¶n hoµn nhËp thuÕ TN ho·n l¹i P/tr¶ ®· ®­îc ghi nhËn tõ c¸c n¨m tr­íc</t>
  </si>
  <si>
    <t xml:space="preserve"> -ThuÕ TN ho·n l¹i ph¶i tr¶</t>
  </si>
  <si>
    <t>c</t>
  </si>
  <si>
    <t xml:space="preserve"> - L·i ®Çu t­ tr¸i phiÕu, kú phiÕu, tÝn phiÕu</t>
  </si>
  <si>
    <t xml:space="preserve"> - Cæ tøc, lîi nhuËn ®­îc chia</t>
  </si>
  <si>
    <r>
      <t xml:space="preserve">    </t>
    </r>
    <r>
      <rPr>
        <i/>
        <sz val="12"/>
        <rFont val=".vntime"/>
        <family val="2"/>
      </rPr>
      <t>+ §é dµi kú lu©n chuyÓn ph¶i tr¶ (Ngµy)</t>
    </r>
  </si>
  <si>
    <t xml:space="preserve"> TSC§ kh«ng hñy ngang theo c¸c thêi h¹n</t>
  </si>
  <si>
    <t>TẬP ĐOÀN CÔNG NGHIỆP</t>
  </si>
  <si>
    <t>MẪU SỐ B01-DN</t>
  </si>
  <si>
    <t>THAN - KHOÁNG SẢN VIỆT NAM</t>
  </si>
  <si>
    <t>(Ban hành theo QĐ số 15/2006/QĐ-BTC)</t>
  </si>
  <si>
    <t>CÔNG TY CỔ PHẦN THAN HÀ TU - VINACOMIN</t>
  </si>
  <si>
    <t>Ngày 2/3/2006 của Bộ trưởng BTC</t>
  </si>
  <si>
    <t>BẢNG CÂN ĐỐI KẾ TOÁN</t>
  </si>
  <si>
    <t>6 Tháng  năm 2013</t>
  </si>
  <si>
    <t>Đơn vị tính: Đồng Việt Nam</t>
  </si>
  <si>
    <t>TÀI SẢN</t>
  </si>
  <si>
    <t>SỐ CUỐI KỲ</t>
  </si>
  <si>
    <t>SỐ ĐẦU NĂM</t>
  </si>
  <si>
    <t>A/TÀI SẢN NGẮN HẠN</t>
  </si>
  <si>
    <t>I-Tiền và các khoản tương đương tiền</t>
  </si>
  <si>
    <t>1.Tiền</t>
  </si>
  <si>
    <t>2.Các khoản tương đương tiền</t>
  </si>
  <si>
    <t>II-Các khoản Đầu tư t/chính ngắn hạn</t>
  </si>
  <si>
    <t>1. Đầu tư ngắn hạn</t>
  </si>
  <si>
    <t>2. Dự phòng giảm giá đầu tư ngắn hạn</t>
  </si>
  <si>
    <t>III. Các khoản phải thu ngắn hạn</t>
  </si>
  <si>
    <t xml:space="preserve">  1. Phải thu của khách hàng </t>
  </si>
  <si>
    <t xml:space="preserve">  2. Trả trước cho người bán</t>
  </si>
  <si>
    <t xml:space="preserve">  3. Phải thu nội bộ ngắn hạn</t>
  </si>
  <si>
    <t xml:space="preserve">  4. Phải thu theo tiến độ kế hoạch hợp đồng xây dựng</t>
  </si>
  <si>
    <t xml:space="preserve">  5. Các khoản phải thu khác</t>
  </si>
  <si>
    <t xml:space="preserve">  6. Dự phòng các khoản phải thu khó đòi</t>
  </si>
  <si>
    <t>IV. Hàng tồn kho</t>
  </si>
  <si>
    <t xml:space="preserve">  1. Hàng tồn kho</t>
  </si>
  <si>
    <t xml:space="preserve">  2. Dự phòng giảm giá hàng tồn kho</t>
  </si>
  <si>
    <t>V. Tài sản ngắn hạn khác</t>
  </si>
  <si>
    <t xml:space="preserve">  1. Chi phí trả trước ngắn hạn </t>
  </si>
  <si>
    <t xml:space="preserve">  2. Thuế GTGT được khấu trừ</t>
  </si>
  <si>
    <t xml:space="preserve">  3. Thuế và các khoản khác phải thu Nhà nước</t>
  </si>
  <si>
    <t xml:space="preserve">  4. Tài sản ngắn hạn khác</t>
  </si>
  <si>
    <t>B - TÀI SẢN DÀI HẠN
(200=210+220+240+250+260)</t>
  </si>
  <si>
    <t xml:space="preserve">I. Các khoản phải thu dài hạn </t>
  </si>
  <si>
    <t xml:space="preserve">  1. Phải thu dài hạn của khách hàng</t>
  </si>
  <si>
    <t xml:space="preserve">  2. Vốn kinh doanh ở đơn vị trực thuộc</t>
  </si>
  <si>
    <t xml:space="preserve">  3. Phải thu dài hạn nội bộ </t>
  </si>
  <si>
    <t xml:space="preserve">  4. Phải thu dài hạn khác</t>
  </si>
  <si>
    <t xml:space="preserve">  5. Dự phòng phải thu dài hạn khó đòi (*)</t>
  </si>
  <si>
    <t>II. Tài sản cố định</t>
  </si>
  <si>
    <t xml:space="preserve">  1. Tài sản cố định hữu hình</t>
  </si>
  <si>
    <t xml:space="preserve">      - Nguyên giá</t>
  </si>
  <si>
    <t xml:space="preserve">      - Giá trị hao mòn luỹ kế (*)</t>
  </si>
  <si>
    <t xml:space="preserve">  2. Tài sản cố định thuê tài chính</t>
  </si>
  <si>
    <t xml:space="preserve">  3. Tài sản cố định vô hình</t>
  </si>
  <si>
    <t xml:space="preserve"> 4.  Chi phí xây dựng cơ bản dở dang</t>
  </si>
  <si>
    <t xml:space="preserve">    + XDCB dở dang</t>
  </si>
  <si>
    <t xml:space="preserve">    + SCL dở dang</t>
  </si>
  <si>
    <t>III. Bất động sản đầu tư</t>
  </si>
  <si>
    <t>IV. Các khoản đầu tư tài chính dài hạn</t>
  </si>
  <si>
    <t xml:space="preserve">  1. Đầu tư vào công ty con </t>
  </si>
  <si>
    <t xml:space="preserve">  2. Đầu tư vào công ty liên kết, liên doanh</t>
  </si>
  <si>
    <t xml:space="preserve">  3. Đầu tư dài hạn khác</t>
  </si>
  <si>
    <t xml:space="preserve">  4. Dự phòng giảm giá đầu tư tài chính dài hạn (*)</t>
  </si>
  <si>
    <t>V. Tài sản dài hạn khác</t>
  </si>
  <si>
    <t xml:space="preserve">  1. Chi phí trả trước dài hạn</t>
  </si>
  <si>
    <t xml:space="preserve">  2. Tài sản thuế thu nhập hoãn lại</t>
  </si>
  <si>
    <t xml:space="preserve">  3. Tài sản dài hạn khác</t>
  </si>
  <si>
    <t>TỔNG CỘNG TÀI SẢN</t>
  </si>
  <si>
    <t>NGUỒN VỐN</t>
  </si>
  <si>
    <t>A - NỢ PHẢI TRẢ (300 = 310+330)</t>
  </si>
  <si>
    <t>I. Nợ ngắn hạn</t>
  </si>
  <si>
    <t xml:space="preserve">  1. Vay và nợ ngắn hạn</t>
  </si>
  <si>
    <t xml:space="preserve">  2. Phải trả người bán </t>
  </si>
  <si>
    <t xml:space="preserve">  3. Người mua trả tiền trước</t>
  </si>
  <si>
    <t xml:space="preserve">  4. Thuế và các khoản phải nộp Nhà nước</t>
  </si>
  <si>
    <t xml:space="preserve">  5. Phải trả người lao động</t>
  </si>
  <si>
    <t xml:space="preserve">  6. Chi phí phải trả</t>
  </si>
  <si>
    <t xml:space="preserve">  7. Phải trả nội bộ</t>
  </si>
  <si>
    <t xml:space="preserve">  8. Phải trả theo tiến độ kế hoạch hợp đồng xây dựng</t>
  </si>
  <si>
    <t xml:space="preserve">  9. Các khoản phải trả, phải nộp ngắn hạn khác</t>
  </si>
  <si>
    <t xml:space="preserve">  10. Dự phòng phải trả ngắn hạn </t>
  </si>
  <si>
    <t xml:space="preserve">  11. Quỹ khen thưởng, phúc lợi</t>
  </si>
  <si>
    <t xml:space="preserve">   + Quỹ khen thưởng</t>
  </si>
  <si>
    <t xml:space="preserve">   + Quỹ phúc lợi</t>
  </si>
  <si>
    <t xml:space="preserve">   + Quỹ phúc lợi đã hình thành tài sản</t>
  </si>
  <si>
    <t xml:space="preserve">   + Quỹ thưởng ban quản lý điều hành</t>
  </si>
  <si>
    <t>II. Nợ dài hạn</t>
  </si>
  <si>
    <t xml:space="preserve">  1. Phải trả dài hạn người bán</t>
  </si>
  <si>
    <t xml:space="preserve">  2. Phải trả dài hạn nội bộ </t>
  </si>
  <si>
    <t xml:space="preserve">  3. Phải trả dài hạn khác</t>
  </si>
  <si>
    <t xml:space="preserve">  4. Vay và nợ dài hạn </t>
  </si>
  <si>
    <t xml:space="preserve">  5. Thuế thu nhập hoãn lại phải trả </t>
  </si>
  <si>
    <t xml:space="preserve">  6. Dự phòng trợ cấp mất việc làm</t>
  </si>
  <si>
    <t xml:space="preserve">  7. Dự phòng phải trả dài hạn </t>
  </si>
  <si>
    <t xml:space="preserve">  8. Doanh thu chưa thực hiện</t>
  </si>
  <si>
    <t xml:space="preserve"> 9. Quỹ phát triển khoa học và công nghệ</t>
  </si>
  <si>
    <t>B - VỐN CHỦ SỞ HỮU (400=410+430)</t>
  </si>
  <si>
    <t>I. Vốn chủ sở hữu</t>
  </si>
  <si>
    <t xml:space="preserve">  1. Vốn đầu tư của chủ sở hữu</t>
  </si>
  <si>
    <t xml:space="preserve">  2. Thặng dư vốn cổ phần</t>
  </si>
  <si>
    <t xml:space="preserve">  3. Vốn khác của chủ sở hữu </t>
  </si>
  <si>
    <t xml:space="preserve">  4. Cổ phiếu quỹ</t>
  </si>
  <si>
    <t xml:space="preserve">  5. Chênh lệch đánh giá lại tài sản</t>
  </si>
  <si>
    <t xml:space="preserve">  6. Chênh lệch tỷ giá hối đoái</t>
  </si>
  <si>
    <t xml:space="preserve">  7. Quỹ đầu tư phát triển</t>
  </si>
  <si>
    <t xml:space="preserve">  8. Quỹ dự phòng tài chính</t>
  </si>
  <si>
    <t xml:space="preserve">  9. Quỹ khác thuộc vốn chủ sở hữu</t>
  </si>
  <si>
    <t xml:space="preserve"> 10. Lợi nhuận sau thuế chưa phân phối</t>
  </si>
  <si>
    <t xml:space="preserve"> 11. Nguồn vốn đầu tư XDCB</t>
  </si>
  <si>
    <t>12. Quỹ hỗ trợ sắp xếp đổi mới DN</t>
  </si>
  <si>
    <t>II. Nguồn kinh phí và quỹ khác</t>
  </si>
  <si>
    <t xml:space="preserve">  2. Nguồn kinh phí sự nghiệp</t>
  </si>
  <si>
    <t xml:space="preserve">  3. Nguồn kinh phí đã hình thành TSCĐ</t>
  </si>
  <si>
    <t>TỔNG CỘNG NGUỒN VỐN</t>
  </si>
  <si>
    <t>CÁC TÀI KHOẢN NGOÀI BẢNG CÂN ĐỐI KẾ TOÁN</t>
  </si>
  <si>
    <t>CHỈ TIÊU</t>
  </si>
  <si>
    <t>1. Tài sản thuê ngoài</t>
  </si>
  <si>
    <t>2. Vật tư hàng hóa nhận giữ hộ, nhận gia công</t>
  </si>
  <si>
    <t>5. Ngoại tệ các loại (USD)</t>
  </si>
  <si>
    <t>6. Dự toán chi sự nghiệp, dự án</t>
  </si>
  <si>
    <t>NGƯỜI LẬP BIỀU</t>
  </si>
  <si>
    <t>KẾ TOÁN TRƯỞNG</t>
  </si>
  <si>
    <t>GIÁM ĐỐC</t>
  </si>
  <si>
    <t>LƯU CHUYỂN TIỀN TỆ (THEO PHƯƠNG PHÁP GIÁN TIẾP)</t>
  </si>
  <si>
    <t>6 tháng đầu năm 2013</t>
  </si>
  <si>
    <t>MÃ SỐ</t>
  </si>
  <si>
    <t>6 THÁNG ĐẦU NĂM 2013</t>
  </si>
  <si>
    <t>6 THÁNG ĐẦU NĂM 2012</t>
  </si>
  <si>
    <t>I. LƯU CHUYỂN TIỀN TỪ HOẠT ĐỘNG KINH DOANH</t>
  </si>
  <si>
    <t>1. Lợi nhuận trước thuế</t>
  </si>
  <si>
    <t>2. Điều chỉnh cho các khoản</t>
  </si>
  <si>
    <t>Khấu hao TSCĐ</t>
  </si>
  <si>
    <t>Các khoản dự phòng</t>
  </si>
  <si>
    <t>Chênh lệch tỷ giá hối đoái chưa thực hiện</t>
  </si>
  <si>
    <t>Lãi lỗ từ hoạt động đầu tư</t>
  </si>
  <si>
    <t>Chi phí lãi vay</t>
  </si>
  <si>
    <t>3. Lợi nhuận từ HĐKD trước thay đổi vốn lưu động</t>
  </si>
  <si>
    <t>(Tăng)/Giảm các khoản phải thu</t>
  </si>
  <si>
    <t>(Tăng)/Giảm hàng tồn kho</t>
  </si>
  <si>
    <t>(Tăng)/Giảm các khoản phải trả</t>
  </si>
  <si>
    <t>(Tăng)/Giảm chi phí trả trước</t>
  </si>
  <si>
    <t>Tiền lãi vay đã trả</t>
  </si>
  <si>
    <t>Thuế thu nhập doanh nghiệp đã nộp</t>
  </si>
  <si>
    <t>Tiền thu khác từ hoạt động kinh doanh</t>
  </si>
  <si>
    <t>Tiền chi khác từ hoạt động kinh doanh</t>
  </si>
  <si>
    <t>Lưu chuyển tiền thuần từ hoạt động kinh doanh</t>
  </si>
  <si>
    <t>II. LƯU CHUYỂN TIỀN TỪ HOẠT ĐỘNG ĐẦU TƯ</t>
  </si>
  <si>
    <t>1. Tiền chi để mua sắm, xây dựng TSCĐ và các TS dài hạn khác</t>
  </si>
  <si>
    <t xml:space="preserve">2. Tiền thu từ thanh lý, nhượng bán TSCĐ và các TS dài hạn khác </t>
  </si>
  <si>
    <t>3. Tiền chi cho vay, mua các công cụ nợ của đơn vị khác</t>
  </si>
  <si>
    <t xml:space="preserve">4. Tiền thu hồi cho vay, bán lại các công cụ nợ của đơn vị khác </t>
  </si>
  <si>
    <t>5. Tiền chi đầu tư góp vốn vào đơn vị khác</t>
  </si>
  <si>
    <t>6. Tiền thu hồi đầu tư góp vốn vào đơn vị khác</t>
  </si>
  <si>
    <t>7. Tiền thu lãi cho vay, cổ tức và lợi nhuận được chia</t>
  </si>
  <si>
    <t>Lưu chuyển tiền thuần từ hoạt động đầu tư</t>
  </si>
  <si>
    <t>III. Lưu chuyển tiền từ hoạt động tài chính</t>
  </si>
  <si>
    <t>1. Tiền thu từ phát hành cố phiếu, nhận vốn góp của chủ sở hữu</t>
  </si>
  <si>
    <t>2. Tiền chi trả vốn góp  cho các chủ sở hữu, mua lại cổ phiếu của DN đã phát hành</t>
  </si>
  <si>
    <t>3. Tiền vay ngắn hạn, dài hạn nhận được</t>
  </si>
  <si>
    <t>4. Tiền chi trả nợ gốc vay</t>
  </si>
  <si>
    <t xml:space="preserve">5. Tiền chi trả nợ thuê tài chính </t>
  </si>
  <si>
    <t xml:space="preserve">6. Cổ tức, lợi nhuận đã trả cho chủ sở hữu </t>
  </si>
  <si>
    <t>Lưu chuyển tiền thuần từ hoạt động tài chính</t>
  </si>
  <si>
    <t>IV.Lưu chuyển tiền thuần trong kỳ (50=20+30+40)</t>
  </si>
  <si>
    <t>Tiền tồn đầu kỳ</t>
  </si>
  <si>
    <t>ảnh hưởng của thay đổi tỷ giá quy đổi ngoại tệ</t>
  </si>
  <si>
    <t>Tiền tồn cuối kỳ</t>
  </si>
  <si>
    <t xml:space="preserve">                 NGƯỜI LẬP BIỀU</t>
  </si>
  <si>
    <t xml:space="preserve">    TẬP ĐOÀN CÔNG NGHIỆP</t>
  </si>
  <si>
    <t>CÔNG TY CỔ PHẦN THAN HÀ TU-VINACOMIN</t>
  </si>
  <si>
    <t>BẢN THUYẾT MINH BÁO CÁO TÀI CHÍNH</t>
  </si>
  <si>
    <t>Quý II - 6 tháng Năm 2013</t>
  </si>
  <si>
    <t>ĐẶC ĐIỂM HOẠT ĐỘNG DOANH NGHIỆP:</t>
  </si>
  <si>
    <t>Hình thức sở hữu vốn</t>
  </si>
  <si>
    <t xml:space="preserve">   Công ty Cổ phần Than Hà Tu-TKV là Công ty cổ phần đuợc chuyển đổi từ Doanh nghiệp Nhà Nước theo </t>
  </si>
  <si>
    <t>quyết định số 2062/QĐ_BCN ngày 9/8/2006 của Bộ Công nghiệp; Giấy phép ĐKKD theo mô hình công ty cổ</t>
  </si>
  <si>
    <t>phần ngày 25 tháng 12 năm 2006.</t>
  </si>
  <si>
    <t xml:space="preserve"> Trụ sở chính của Công ty: Tổ 6 - khu 3 - Phường Hà Tu - Thành phố Hạ Long - Tỉnh Quảng Ninh.</t>
  </si>
  <si>
    <t>Lĩnh vực kinh doanh</t>
  </si>
  <si>
    <t xml:space="preserve">Lĩnh vực kinh doanh của công ty là sản xuất và kinh doanh dịch vụ </t>
  </si>
  <si>
    <t>Ngành nghề kinh doanh:</t>
  </si>
  <si>
    <t xml:space="preserve"> - Khai thác và thu gom than cứng, than non, than bùn</t>
  </si>
  <si>
    <t xml:space="preserve"> - Khai thác quặng kim loại khác không chứa sắt; khai thác quặng sắt.</t>
  </si>
  <si>
    <t xml:space="preserve"> - Khai thác quặng kim loại quý hiếm khác.</t>
  </si>
  <si>
    <t xml:space="preserve"> - Khai thác đá, cát, sỏi, đất sét.</t>
  </si>
  <si>
    <t xml:space="preserve"> - Khai thác gỗ.</t>
  </si>
  <si>
    <t xml:space="preserve"> - Sửa chữa máy vi tính và thiết bị ngoại vi ;điện tử và quang học.</t>
  </si>
  <si>
    <t xml:space="preserve"> - Sửa chữa máy móc, thiết bị ,sản phẩm kim loại đúc sẵn và các thiết bị khác.</t>
  </si>
  <si>
    <t xml:space="preserve"> - Sửa chữa thiết bị điện,thiết bị liên lạc.</t>
  </si>
  <si>
    <t xml:space="preserve"> - Sản xuất các cấu kiện kim loại.</t>
  </si>
  <si>
    <t xml:space="preserve"> - Rèn, dập, ép và cán kim loại; luyện bột kim loại.</t>
  </si>
  <si>
    <t xml:space="preserve"> - Lắp đặt hệ thống điện, hệ thống cấp, thoát nước, lò sưởi và điều hòa;lắp đặt máy móc và thiết bị công nghiệp</t>
  </si>
  <si>
    <t xml:space="preserve"> - Gia công cơ khí; xử lý và tráng phủ kim loại.</t>
  </si>
  <si>
    <t xml:space="preserve"> - Dịch vụ đồ uống; sản xuất đồ uống không cồn, nước khoáng; dịch vụ ăn uống khác.</t>
  </si>
  <si>
    <t xml:space="preserve"> - Sản xuất các loại bánh từ bột</t>
  </si>
  <si>
    <t xml:space="preserve"> - Cung cấp dịch vụ ăn uống theo hợp đồng không thường xuyên với khách hàng (phục vụ tiệc, hội họp, đám cưới )</t>
  </si>
  <si>
    <t xml:space="preserve"> - Nhà hàng và các dịch vụ ăn uống phục vụ lưu động.</t>
  </si>
  <si>
    <t xml:space="preserve"> - Hoạt động của các cơ sở thể thao.</t>
  </si>
  <si>
    <t xml:space="preserve"> - Vận tảI đường sắt, đường bộ, đường thủy nội địa.</t>
  </si>
  <si>
    <t xml:space="preserve"> - Hoạt động dịch vụ công nghệ thông tin và dịch vụ khác liên quan đến máy vi tính.</t>
  </si>
  <si>
    <t xml:space="preserve"> - Hoạt động dịch vụ hỗ trợ khai thác mỏ và quặng khác.</t>
  </si>
  <si>
    <t xml:space="preserve"> - Phá dỡ</t>
  </si>
  <si>
    <t xml:space="preserve"> - Chuẩn bị mặt bằng.</t>
  </si>
  <si>
    <t xml:space="preserve"> - Kho bãI và lưu giữ hàng hóa.</t>
  </si>
  <si>
    <t xml:space="preserve"> - Thoát nước và xử lý nước thải.</t>
  </si>
  <si>
    <t xml:space="preserve"> - Khai khoáng khác chưa được phân vào đâu.</t>
  </si>
  <si>
    <t>Thông tin chung:</t>
  </si>
  <si>
    <t>Tổng số CBCVN có mặt đến 30/6/2013: 2.768 người</t>
  </si>
  <si>
    <t>Tổng số CBCVN có mặt bình quân đến 30/6/2013: 2.716 người</t>
  </si>
  <si>
    <t>Tổng quỹ lương : 96.259.944.599 đồng</t>
  </si>
  <si>
    <t>Tiền lương bình quân  : 5.906.968 đ/người/ tháng</t>
  </si>
  <si>
    <t>KỲ KẾ TOÁN, ĐƠN VỊ TIỀN TỆ SỬ DỤNG TRONG KẾ TOÁN</t>
  </si>
  <si>
    <t xml:space="preserve"> - Kỳ kế toán năm của công ty bắt đầu từ ngày 1/1/2013 và kết thúc vào ngày 30/6/2013</t>
  </si>
  <si>
    <t xml:space="preserve"> - Đơn vị tiền tệ sử dụng trong ghi chép kế toán là đồng Việt nam (VND)</t>
  </si>
  <si>
    <t>CHUẨN MỰC VÀ CHẾ ĐỘ KẾ TOÁN ÁP DỤNG</t>
  </si>
  <si>
    <t>Chế độ kế toán áp dụng:</t>
  </si>
  <si>
    <t>Công ty áp dụng chế độ kế toán được ban hành theo quyết định số 2917/QĐ-HĐQT ngày 27/12/2006 của</t>
  </si>
  <si>
    <t>HĐQT  TĐCN than - KSản Việt nam được BTC chấp thuận tại CV số 16148/BTC-CĐKT ngày 20/12/2006</t>
  </si>
  <si>
    <t>Tuyên bố về việc tuân thủ Chuẩn mực kế toán và Chế độ kế toán</t>
  </si>
  <si>
    <t>Công ty đã áp dụng các Chuẩn mực kế toán Việt Nam và các văn bản hướng dẫn chuẩn mực do NN đã</t>
  </si>
  <si>
    <t>ban hành.Các báo cáo tài chính được lập và trình bày theo đúng mọi quy định của từng chuẩn mực, thông tư</t>
  </si>
  <si>
    <t>hướng dẫn thực hiện chuẩn mực và Chế độ kế toán hiện hành.</t>
  </si>
  <si>
    <t>Hình thức kế toán áp dụng</t>
  </si>
  <si>
    <t>Công ty áp dụng hình thức kế toán Nhật ký chứng từ</t>
  </si>
  <si>
    <t>CÁC CHÍNH SÁCH KẾ TOÁN ÁP DỤNG :</t>
  </si>
  <si>
    <t>Nguyên tắc ghi nhận các khoản tiến và các khoản tương đương tiền:</t>
  </si>
  <si>
    <t xml:space="preserve"> + Các nghiệp vụ kinh tế phát sinh bằng ngoại tệ được quy đổi ra đồng VN theo tỷ giá giao dịch thực hiện</t>
  </si>
  <si>
    <t>tại thời điểm phát sinh nghiệp vụ. Tại thời điểm cuối năm các khoản mục tiền tệ có gốc ngoại tệ được quy đổi</t>
  </si>
  <si>
    <t>theo tỷ giá bình quân liên ngân hàng do Ngân hàng NN Việt Nam công bố vào ngày kết thúc niên độ Ktoán</t>
  </si>
  <si>
    <t xml:space="preserve"> + Chênh lệch tỷ giá thực tế Psinh trong kỳ và CL tỷ giá do đánh giá lại số dư các khoản mục tiền tệ tại</t>
  </si>
  <si>
    <t>thời điểm cuối năm được kết chuyển vào doanh thu hoặc chi phí tài chính trong năm tài chính</t>
  </si>
  <si>
    <t xml:space="preserve"> + Các khoản đầu tư ngắn hạn không quá 3 tháng có khả năng chuyển đổi dễ dàng thành tiền và ko có nhiều</t>
  </si>
  <si>
    <t>rủi ro trong chuyển đổi thành tiền kể từ ngày mua khoản đầu tư đó tại thời điểm báo cáo.</t>
  </si>
  <si>
    <t>Nguyên tắc ghi nhận hàng tồn kho:</t>
  </si>
  <si>
    <t xml:space="preserve"> + Hàng tồn kho được tính theo giá gốc.Trường hợp GTrị thuần có thể thực hiện được thấp hơn giá thì tính theo</t>
  </si>
  <si>
    <t>giá trị thuần có thể thực hiện được.Giá gốc hàng tồn kho bao gồm CP mua,chi phí CBiến và các chi phí liên</t>
  </si>
  <si>
    <t>quan trực tiếp khác phát sinh để có được hàng tồn kho ở địa điểm và trạng thái hiện tại.</t>
  </si>
  <si>
    <t xml:space="preserve"> + Giá trị hàng tồn kho được xác định theo phương pháp  bình quân gia quyền.</t>
  </si>
  <si>
    <t xml:space="preserve"> +  Hàng tồn kho được hạch toán theo phương pháp kê khai thường xuyên.Riêng PPháp xác định chi phí sản</t>
  </si>
  <si>
    <t>phẩm dở dang và thành phẩm thực hiện theo QĐ 2917/QĐ-HĐQT ngày 27/12/2006 củaHĐQT  TĐCN nam</t>
  </si>
  <si>
    <t>than - Khoáng Sản Việt Nam</t>
  </si>
  <si>
    <t xml:space="preserve"> + Dự phòng giảm giá hàng tồn kho được lập vào thời điểm cuối năm là số c/lệch giữa giá gốc của hàng tồn</t>
  </si>
  <si>
    <t>kho lớn hơn giá trị thuần có thể thực hiện được của chúng.</t>
  </si>
  <si>
    <t>Nguyên tắc ghi nhận và khấu hao tài sản cố định</t>
  </si>
  <si>
    <t xml:space="preserve"> + Tài sản cố định hữu hình và TSCĐ vô hình được ghi nhận theo giá gốc. Trong quá trình sử dụng, TSCĐ </t>
  </si>
  <si>
    <t xml:space="preserve"> hữu hình được ghi nhận theo nguyên giá, hao mòn luỹ kế và giá trị còn lại.</t>
  </si>
  <si>
    <t xml:space="preserve"> +Tài sản cố định thuê tài chính được ghi nhận nguyên giá theo giá trị hợp lý hoặc giá trị hiện tại của khoản</t>
  </si>
  <si>
    <t>thanh toán tiền thuê tối thiểu(không bao gồm thuế GTGT) và các chi phí trực tiếp phát sinh ban đầu liên quan</t>
  </si>
  <si>
    <t>đến TSCĐ thuê tài chính. Trong quá trình sử dụng, TSCĐ thuê TC được nghi nhận theo nguyên giá, hao mòn</t>
  </si>
  <si>
    <t>luỹ kế và giá trị còn lại.</t>
  </si>
  <si>
    <t xml:space="preserve"> + Khấu hao được tính theo phương pháp đường thẳng.Thời gian khấu hao được ước tính như sau :</t>
  </si>
  <si>
    <t xml:space="preserve">     -Nhà cửa ,vật kiến trúc: 5-23 năm</t>
  </si>
  <si>
    <t xml:space="preserve">     -Máy móc, thiết bị : 3-8 năm </t>
  </si>
  <si>
    <t xml:space="preserve">     -Phương tiện vận tải : 3-8 năm</t>
  </si>
  <si>
    <t xml:space="preserve">    -Thiết bị, dụng cụ quản lý: 3-7 năm</t>
  </si>
  <si>
    <t>Nguyên tắc ghi nhận các khoản đầu tư tài chính</t>
  </si>
  <si>
    <t xml:space="preserve">  Khoản đầu tư vào Công ty con, Công ty liên kết được kế toán theo PP  giá gốc. Lợi nhuận thuần đuợc</t>
  </si>
  <si>
    <t xml:space="preserve">chia từ Cty con, Cty liên kết phát sinh sau ngày đầu tư được ghi  nhận vào báo cáo kết quả hoạt động kinh </t>
  </si>
  <si>
    <t>doanh. Các khoản được chia khác (ngoài LN thuần) được coi là phần thu hồi các khoản Đtư được ghi nhận</t>
  </si>
  <si>
    <t>là khoản giảm trừ giá gốc đầu tư.</t>
  </si>
  <si>
    <t xml:space="preserve">  Khoản đầu tư vào Cty liên doanh được kế toán theo phương pháp giá gốc. Khoản vốn góp liên doanh không</t>
  </si>
  <si>
    <t>điều chỉnh theo thay đổi của phần sở hữu của Công ty trong tài sản thuần của Cty liên doanh.Báo cáo KQ</t>
  </si>
  <si>
    <t>hoạt động kinh doanh của công ty phản ánh khoản thu nhập được chia từ lợi nhuận thuần luỹ kế của Cty liên</t>
  </si>
  <si>
    <t>doanh phát sinh sau khi góp vốn liên doanh.</t>
  </si>
  <si>
    <t>Nguyên tắc ghi  nhận và vốn hoá các khoản chi phí đi vay.</t>
  </si>
  <si>
    <t xml:space="preserve">  Chi phí đi vay được ghi nhận vào chi phí sản xuất, KD  trong kỳ khi phát sinh ,trừ chi phí đI vay liên quan</t>
  </si>
  <si>
    <t>trực tiếp đến việc đầu tư xây dựng hoặc sản xuất TS dở dang được tính vào giá trị của TS đó(được vốn hoá)</t>
  </si>
  <si>
    <t>khi có đủ các điều kiện quy định trong chuẩn mực Kế toán Việt Nam số 16"chi phí đi vay"</t>
  </si>
  <si>
    <t>Nguyên tắc ghi nhận và phân bổ chi phí trả trước</t>
  </si>
  <si>
    <t>Các chi phí trả trước chỉ liên quan đến chi phí sản xuất kinh doanh năm tài chính hiện tại được ghi nhận là chi</t>
  </si>
  <si>
    <t>phí trả trước ngắn hạn và được tính vào chi phí sản xuất kinh doanh trong năm tài chính</t>
  </si>
  <si>
    <t>Nguyên tắc ghi nhận chi phí phải trả</t>
  </si>
  <si>
    <t>Các khoản chi phí thực tế chưa phát sinh nhưng được trích trước vào chi phí sản xuất, kinh doanh trong kỳ để</t>
  </si>
  <si>
    <t>đảm bảo khi chi phí phát sinh thực tế không gây đột biến cho chi phí sản xuất kinh doanh trên cơ sở đảm bảo</t>
  </si>
  <si>
    <t>nguyên tắc phù hợp giữa doanh thu và chi phí.Khi các chi phí đó phát sinh, nếu có chênh lệch với số đã trích,</t>
  </si>
  <si>
    <t>kế toán tiến hành ghi bổ sung hoặc ghi giảm chi phí tương ứng với phần chênh lệch.</t>
  </si>
  <si>
    <t>Nguyên tắc và phương pháp ghi nhận các khoản dự phòng phải trả.</t>
  </si>
  <si>
    <t>Giá trị được nghi nhận của một khoản dự phòng phải trả là giá trị được ước tính hợp lý nhất về khoản tiền sẽ</t>
  </si>
  <si>
    <t>phảI chi để thanh toán nghĩa vụ nợ hiện tại tại ngày kết thúc kỳ KT năm hoặc tại ngày kết thúc kỳ kế toán</t>
  </si>
  <si>
    <t>giữa niên độ</t>
  </si>
  <si>
    <t>Nguyên tắc ghi nhận vốn chủ sở hữu</t>
  </si>
  <si>
    <t>Vốn đầu tư của chủ sở hữu được ghi nhận theo số vốn thực góp của chủ sở hữu.</t>
  </si>
  <si>
    <t>Vốn khác của chủ sở hữu được ghi theo giá trị còn lại giữa giá trị hợp lý của các tài sản mà doanh nghiệp được</t>
  </si>
  <si>
    <t>các tổ chức, cá nhân khác tặng, biếu sau khi trừ (-) các khoản thuế phải nộp (nếu có) liên quan đến các tài sản</t>
  </si>
  <si>
    <t>được tặng ,biếu này và khoản bổ sung vốn kinh doanh từ kết quả hoạt động kinh doanh.</t>
  </si>
  <si>
    <t>Cổ tức trả cho các cổ đông được ghi nhận là khoản phải trả trong Bảng cân đối kế toán của Công ty sau khi có</t>
  </si>
  <si>
    <t>thông báo chia cổ tức của Hội đồng Quản trị Công ty.</t>
  </si>
  <si>
    <t>Lợi nhuận sau thuế chưa phân phối là số lợi nhuận từ các hoạt động của Doanh nghiệp sau khi trừ(-) các khoản</t>
  </si>
  <si>
    <t>điều chỉnh do áp dụng hồi tố thay đổi CS kế toán và điều chỉnh hồi tố sai sót trọng yếu của các năm trước</t>
  </si>
  <si>
    <t>Nguyên tắc và phương pháp ghi nhận doanh thu</t>
  </si>
  <si>
    <t>Doanh thu bán hàng được ghi nhận khi đồng thời thoả mãn các điều kiện sau:</t>
  </si>
  <si>
    <t xml:space="preserve"> -Phần lớn  rủi  ro và lợi ích gắn liền với quyền sở hữu SP hoặc hàng hoá đã được chuyển giao cho người mua</t>
  </si>
  <si>
    <t xml:space="preserve"> -Công ty không còn nắm giữ quyền quản lý hàng hoá như người sở hữu hàng hoá hoặc quyền kiểm soát HH</t>
  </si>
  <si>
    <t xml:space="preserve"> -Doanh thu được xác định tương đối chắc chắn;</t>
  </si>
  <si>
    <t xml:space="preserve"> -Công ty đã thu được hoặc sẽ thu được lợi ích kinh tế từ giao dịch bán hàng.</t>
  </si>
  <si>
    <t xml:space="preserve"> -Xác định được chi phí liên quan đến giao dịch bán hàng.</t>
  </si>
  <si>
    <t>Doanh thu cung cấp dịch vụ</t>
  </si>
  <si>
    <t>Doanh thu cung cấp dịch vụ được ghi nhận khi kết quả của giao dịch đó được xác định một cách đáng tin cậy.</t>
  </si>
  <si>
    <t>Trường hợp việc cung cấp dịch vụ liên quan đến nhiều kỳ thì doanh thu được ghi nhận trong kỳ theo kết quả</t>
  </si>
  <si>
    <t>phần công việc đã hoàn thành vào ngày lập Bảng cân đối kế toán của kỳ đó. Kết quả của giao dịch cung cấp</t>
  </si>
  <si>
    <t>dịch vụ được xác định khi thoả mãn các điều kiện sau:</t>
  </si>
  <si>
    <t xml:space="preserve"> -Có khả năng thu được lợi ích kinh tế từ giao dịch cung cấp dịch vụ đó;</t>
  </si>
  <si>
    <t xml:space="preserve"> -Xác định được phần công việc đã hoàn thành vào ngày lập bảng cân đối kế toán;</t>
  </si>
  <si>
    <t xml:space="preserve"> -Xác định được chi phí phát sinh cho giao dịch và chi phí để hoành thành giao dịch cung cấp dịch vụ đó.</t>
  </si>
  <si>
    <t xml:space="preserve">Phần công việc cung cấp dịch vụ đã hoàn thành được xác định theo phương pháp đánh giá công việc hoàn </t>
  </si>
  <si>
    <t xml:space="preserve">thành </t>
  </si>
  <si>
    <t>Doanh thu hoạt động tài chính</t>
  </si>
  <si>
    <t>Doanh thu HĐTC khác được ghi nhận khi thoả mãn đồng thời 2 điều kiện sau :</t>
  </si>
  <si>
    <t xml:space="preserve">Cổ tức, lợi nhuận được chia được ghi nhận khi công ty được quyền nhận cổ tức hoặc được quyền nhận lợi </t>
  </si>
  <si>
    <t>nhuận từ việc góp vốn .</t>
  </si>
  <si>
    <t>Nguyên tắc và phương pháp ghi nhận chi phí tài chính</t>
  </si>
  <si>
    <t>Các khoản chi phí được ghi nhận vào chi phí tài chính gồm:</t>
  </si>
  <si>
    <t xml:space="preserve"> - Chi phí cho vay và đi vay vốn;</t>
  </si>
  <si>
    <t xml:space="preserve"> - Các khoản lỗ do thay đổi tỷ giá hối đoáI của các nghịêp vụ phát sinh liên quan đến ngoại tệ;</t>
  </si>
  <si>
    <t>Nguyên tắc và phương pháp ghi nhận chi phí thuế TNDN hiện hành, chi phí thuế thu nhập</t>
  </si>
  <si>
    <t>Chi phí thuế thu nhập doanh nghiệp hiện hành được xác định trên cơ sở thu nhập chịu thuế và thuế suất thuế</t>
  </si>
  <si>
    <t xml:space="preserve">TNDN trong năm hiện hành. Năm 2013 Công ty được hưởng  ưu đãi về thuế suất thuế TNDN: Thuế suất 20% </t>
  </si>
  <si>
    <t>được giảm 5% thuế suất.</t>
  </si>
  <si>
    <t>Thông tin bổ sung cho các khoản mục trình bày trong bảng cân đối kế toán</t>
  </si>
  <si>
    <t>Danh mục</t>
  </si>
  <si>
    <t>Cuối năm</t>
  </si>
  <si>
    <t>Đầu năm</t>
  </si>
  <si>
    <t>Tiền và các khoản tương đương tiền</t>
  </si>
  <si>
    <t xml:space="preserve"> - Tiền mặt</t>
  </si>
  <si>
    <t xml:space="preserve"> - Tiền gửi ngân hàng</t>
  </si>
  <si>
    <t xml:space="preserve"> - Tiền đang chuyển</t>
  </si>
  <si>
    <t xml:space="preserve"> - Các khoản tương đương tiền</t>
  </si>
  <si>
    <t>Các khoản đầu tư tài chính ngắn hạn khác</t>
  </si>
  <si>
    <t xml:space="preserve"> - Chứng khoán đầu tư ngắn hạn</t>
  </si>
  <si>
    <t xml:space="preserve"> - Đầu tư ngắn hạn khác</t>
  </si>
  <si>
    <t xml:space="preserve"> - Dự phòng giảm giá đầu tư ngắn hạn</t>
  </si>
  <si>
    <t>Các khoản phải thu ngắn hạn khác</t>
  </si>
  <si>
    <t xml:space="preserve"> - Phải thu về cổ phần hóa</t>
  </si>
  <si>
    <t xml:space="preserve"> - Phải thu về cổ tức và lợi nhuận được chia</t>
  </si>
  <si>
    <t xml:space="preserve"> - Phải thu người lao động</t>
  </si>
  <si>
    <t xml:space="preserve"> - Các khoản phải thu khác</t>
  </si>
  <si>
    <t>Hàng tồn kho</t>
  </si>
  <si>
    <t xml:space="preserve"> - Hàng mua đang đi trên đường</t>
  </si>
  <si>
    <t xml:space="preserve"> - Nguyên liệu, vật liệu</t>
  </si>
  <si>
    <t xml:space="preserve"> - Công cụ, dụng cụ</t>
  </si>
  <si>
    <t xml:space="preserve"> - Chi phí SXKD dở dang</t>
  </si>
  <si>
    <t xml:space="preserve"> - Thành phẩm</t>
  </si>
  <si>
    <t xml:space="preserve"> - Hàng hóa</t>
  </si>
  <si>
    <t xml:space="preserve"> - Hàng gửi đi bán</t>
  </si>
  <si>
    <t xml:space="preserve"> - Hàng hóa kho Bảo thuế</t>
  </si>
  <si>
    <t xml:space="preserve"> - Hàng hóa bất động sản</t>
  </si>
  <si>
    <t xml:space="preserve"> - Cộng giá gốc hàng tồn kho</t>
  </si>
  <si>
    <t>*Giá trị ghi sổ của hàng tồn kho dùng để thế chấp, cầm cố đảm bảo các</t>
  </si>
  <si>
    <t>khoản nợ phải trả</t>
  </si>
  <si>
    <t>*Giá trị hoàn nhập dự phòng giảm giá hàng tồn kho trong năm</t>
  </si>
  <si>
    <t>*Các trường hợp hoặc sự kiện dẫn đến phải trích thêm hoặc hoàn nhập dự</t>
  </si>
  <si>
    <t>phòng giảm giá hàng tồn kho</t>
  </si>
  <si>
    <t>Thuế và các khoản phải thu Nhà nước</t>
  </si>
  <si>
    <t xml:space="preserve"> - Thuế thu nhập doanh nghiệp nộp thừa</t>
  </si>
  <si>
    <t xml:space="preserve"> - Các khoản phải thu Nhà nước</t>
  </si>
  <si>
    <t>Phải thu dài hạn nội bộ</t>
  </si>
  <si>
    <t xml:space="preserve"> - Cho vay dài hạn nội bộ</t>
  </si>
  <si>
    <t xml:space="preserve"> - Phải thu dài hạn nội bộ khác</t>
  </si>
  <si>
    <t>Phải thu dài hạn khác</t>
  </si>
  <si>
    <t>Các khoản đầu tư dài hạn khác</t>
  </si>
  <si>
    <t>Chi phí trả trước dài hạn (242)</t>
  </si>
  <si>
    <t xml:space="preserve"> - CCDC chờ phân bổ</t>
  </si>
  <si>
    <t xml:space="preserve"> - Chi phí bồi thường đất khoán lâm nghiệp</t>
  </si>
  <si>
    <t>Các khoản vay &amp; nợ ngắn hạn</t>
  </si>
  <si>
    <t xml:space="preserve"> - Vay ngắn hạn</t>
  </si>
  <si>
    <t xml:space="preserve"> - Nợ dài hạn đến hạn trả</t>
  </si>
  <si>
    <t>Thuế &amp; các khoản nộp Nhà nước</t>
  </si>
  <si>
    <t xml:space="preserve"> - Thuế GTGT</t>
  </si>
  <si>
    <t xml:space="preserve"> - Thuế tiêu thụ đặc biệt</t>
  </si>
  <si>
    <t xml:space="preserve"> - Thuế xuất, nhập khẩu</t>
  </si>
  <si>
    <t xml:space="preserve"> - Thuế thu nhập doanh nghiệp</t>
  </si>
  <si>
    <t xml:space="preserve"> - Thuế thu nhập cá nhân</t>
  </si>
  <si>
    <t xml:space="preserve"> - Thuế thu nhập cá nhân (thu hộ - khấu trừ 10%)</t>
  </si>
  <si>
    <t xml:space="preserve"> - Thuế tài nguyên</t>
  </si>
  <si>
    <t xml:space="preserve"> - Thuế nhà đất và tiền thuê đất</t>
  </si>
  <si>
    <t xml:space="preserve"> - Các loại thuế khác</t>
  </si>
  <si>
    <t xml:space="preserve"> - Các khoản phí, lệ phí và các khoản phải nộp khác</t>
  </si>
  <si>
    <t>Chi phí phải trả</t>
  </si>
  <si>
    <t xml:space="preserve"> - Trích trước chi phí tiền lương trong thời gian nghỉ phép</t>
  </si>
  <si>
    <t xml:space="preserve"> - Trích trước chi phí bóc đất để đủ hệ số</t>
  </si>
  <si>
    <t xml:space="preserve"> - Trích trước các chỉ tiêu công nghệ</t>
  </si>
  <si>
    <t xml:space="preserve"> - Trích trước CP SCL</t>
  </si>
  <si>
    <t xml:space="preserve"> - Trích trước CP môi trường tại Công ty</t>
  </si>
  <si>
    <t xml:space="preserve"> - Chi phí trong thời gian ngừng kinh doanh</t>
  </si>
  <si>
    <t xml:space="preserve"> - Chi phí phải trả khác</t>
  </si>
  <si>
    <t>Các khoản phải trả, phải nộp ngắn hạn khác</t>
  </si>
  <si>
    <t xml:space="preserve"> - Tài sản thừa chờ giải quyết</t>
  </si>
  <si>
    <t xml:space="preserve"> - Kinh phí công đoàn</t>
  </si>
  <si>
    <t xml:space="preserve"> - Bảo hiểm xã hội, y tế (để lại Công ty)</t>
  </si>
  <si>
    <t xml:space="preserve"> - Bảo hiểm xã hội, y tế</t>
  </si>
  <si>
    <t xml:space="preserve"> - Nhận ký quỹ, ký cược ngắn hạn</t>
  </si>
  <si>
    <t xml:space="preserve"> - Doanh thu chưa thực hiện</t>
  </si>
  <si>
    <t xml:space="preserve"> - Kinh phí Đảng</t>
  </si>
  <si>
    <t xml:space="preserve"> - Các khoản phải trả, phải nộp khác</t>
  </si>
  <si>
    <t>Phải trả dài hạn nội bộ</t>
  </si>
  <si>
    <t xml:space="preserve"> - Vay dài hạn nội bộ</t>
  </si>
  <si>
    <t xml:space="preserve"> - Phải trả dài hạn nội bộ khác</t>
  </si>
  <si>
    <t>Các khoản vay &amp; nợ dài hạn</t>
  </si>
  <si>
    <t>Vay dài hạn</t>
  </si>
  <si>
    <t xml:space="preserve"> - Vay ngân hàng</t>
  </si>
  <si>
    <t xml:space="preserve"> - Công ty tài chính Tập đoàn than</t>
  </si>
  <si>
    <t xml:space="preserve"> - Tập đoàn CN than - KS Việt Nam</t>
  </si>
  <si>
    <t>Tài sản thuế thu nhập hoãn lại và thuế thu nhập hoãn lại phải trả</t>
  </si>
  <si>
    <t>Thông tin bổ sung cho các khoản mục trình bày trong báo cáo kết quả hoạt động SXKD</t>
  </si>
  <si>
    <t>Năm nay</t>
  </si>
  <si>
    <t>Năm trước</t>
  </si>
  <si>
    <t>Tổng doanh thu bán hàng và cung cấp dịch vụ (MS01)</t>
  </si>
  <si>
    <t>Trong đó:</t>
  </si>
  <si>
    <t xml:space="preserve"> + Doanh thu bán hàng</t>
  </si>
  <si>
    <t>Doanh thu thuần về bán hàng và CC dịch vụ (MS10)</t>
  </si>
  <si>
    <t xml:space="preserve"> + Doanh thu thuần trao đổi sản phẩm, hàng hóa</t>
  </si>
  <si>
    <t xml:space="preserve"> + Doanh thu thuần trao đổi dịch vụ</t>
  </si>
  <si>
    <t>Giá vốn hàng bán (MS11)</t>
  </si>
  <si>
    <t xml:space="preserve"> - Giá vốn của hàng hóa đã bán</t>
  </si>
  <si>
    <t>Doanh thu hoạt động tài chính (MS21)</t>
  </si>
  <si>
    <t xml:space="preserve"> - Lãi tiền gửi, tiền cho vay</t>
  </si>
  <si>
    <t>Chi phí tài chính (MS22)</t>
  </si>
  <si>
    <t xml:space="preserve"> - Lãi tiền vay</t>
  </si>
  <si>
    <t xml:space="preserve"> + Lãi tiền vay ngắn hạn</t>
  </si>
  <si>
    <t xml:space="preserve"> + Lãi tiền vay trung, dài hạn</t>
  </si>
  <si>
    <t xml:space="preserve"> - Lãi (lỗ) chênh lệch tỷ giá đã thực hiện</t>
  </si>
  <si>
    <t xml:space="preserve"> - Lỗ chênh lệch tỷ giá chưa thực hiện</t>
  </si>
  <si>
    <t>Chi phí thuế TNDN hiện hành (MS51)</t>
  </si>
  <si>
    <t xml:space="preserve"> - Chi phí thuế TNDN tính trên DT chịu thuế năm hiện hành</t>
  </si>
  <si>
    <t>Chi phí sản xuất kinh doanh theo yếu tố</t>
  </si>
  <si>
    <t>Chi phí nguyên liệu, vật liệu</t>
  </si>
  <si>
    <t xml:space="preserve"> - Nguyên vật liệu</t>
  </si>
  <si>
    <t xml:space="preserve"> - Nhiên liệu</t>
  </si>
  <si>
    <t xml:space="preserve"> - Động lực</t>
  </si>
  <si>
    <t>Chi phí nhân công</t>
  </si>
  <si>
    <t xml:space="preserve"> - Tiền lương</t>
  </si>
  <si>
    <t xml:space="preserve"> - BHXH, BHYT, KPCĐ</t>
  </si>
  <si>
    <t xml:space="preserve"> - Ăn ca</t>
  </si>
  <si>
    <t>Chi phí khấu hao TSCĐ</t>
  </si>
  <si>
    <t>Chi phí dịch vụ mua ngoài</t>
  </si>
  <si>
    <t>Chi phí khác bằng tiền</t>
  </si>
  <si>
    <t>Trích trước các chỉ tiêu công nghệ</t>
  </si>
  <si>
    <t>CCDC &amp; Tµi s¶n kh¸c</t>
  </si>
  <si>
    <t>SCL hoµn thµnh chê ph©n bæ</t>
  </si>
  <si>
    <t>Mẫu số B02a- DN</t>
  </si>
  <si>
    <t>BÁO CÁO KẾT QUẢ HOẠT ĐỘNG KINH DOANH</t>
  </si>
  <si>
    <t>Quý II - 6 tháng năm 2013</t>
  </si>
  <si>
    <t xml:space="preserve">Mã </t>
  </si>
  <si>
    <t>Kỳ</t>
  </si>
  <si>
    <t>Quý II</t>
  </si>
  <si>
    <t>Lũy kế</t>
  </si>
  <si>
    <t>số</t>
  </si>
  <si>
    <t>này</t>
  </si>
  <si>
    <t>1. Doanh thu bán hàng và cung cấp dịch vụ</t>
  </si>
  <si>
    <t>2. Các khoản giảm trừ  doanh thu</t>
  </si>
  <si>
    <t>3. Doanh thu thuần (10 = 01- 02)</t>
  </si>
  <si>
    <t>4. Giá vốn hàng bán</t>
  </si>
  <si>
    <t>5. Lợi nhuận gộp  (20 = 10 - 11)</t>
  </si>
  <si>
    <t>6. Doanh thu hoạt động tài chính</t>
  </si>
  <si>
    <t>7. Chi phí tài chính</t>
  </si>
  <si>
    <t xml:space="preserve">  - Trong đó:Chi phí lãi vay </t>
  </si>
  <si>
    <t>8. Chi phí bán hàng</t>
  </si>
  <si>
    <t>9. Chi phí quản lý doanh nghiệp</t>
  </si>
  <si>
    <t>10 LN thuần từ HĐKD {30 = 20 + (21 - 22) - (24 + 25)}</t>
  </si>
  <si>
    <t>11. Thu nhập khác</t>
  </si>
  <si>
    <t>12. Chi phí khác</t>
  </si>
  <si>
    <t>13. Lợi nhuận khác (40 = 31 - 32)</t>
  </si>
  <si>
    <t xml:space="preserve">14. Tổng LN kế toán trước thuế  (50=30+40+45) </t>
  </si>
  <si>
    <t>15. Chi phí thuế TNDN hiện hành</t>
  </si>
  <si>
    <t>16. Chi phí thuế TNDN hoãn lại</t>
  </si>
  <si>
    <t>17. Lợi nhuận sau thuế TNDN (60 = 50-51-52)</t>
  </si>
  <si>
    <t>18- Lãi cơ bản trên cổ phiếu (*)</t>
  </si>
  <si>
    <t>8 - Tăng, giảm TSCĐ hữu hình</t>
  </si>
  <si>
    <t>Khoản mục</t>
  </si>
  <si>
    <t>Nhà cửa</t>
  </si>
  <si>
    <t>Máy móc thiết bị</t>
  </si>
  <si>
    <t>Phương tiện vận tải, truyền dẫn</t>
  </si>
  <si>
    <t>Thiết bị dụng cụ quản lý</t>
  </si>
  <si>
    <t>TSCĐ khác</t>
  </si>
  <si>
    <t>Tổng cộng</t>
  </si>
  <si>
    <t>Nguyên giá TSCĐ hữu hình</t>
  </si>
  <si>
    <t>Số dư đầu năm</t>
  </si>
  <si>
    <t xml:space="preserve"> - Mua trong năm</t>
  </si>
  <si>
    <t xml:space="preserve"> - Đầu tư XDCB hoàn thành</t>
  </si>
  <si>
    <t xml:space="preserve"> - Do chuyển thành CCDC &amp; TS khác</t>
  </si>
  <si>
    <t xml:space="preserve"> - Do nhượng bán</t>
  </si>
  <si>
    <t xml:space="preserve">Số dư cuối năm </t>
  </si>
  <si>
    <t>Giá trị hao mòn luỹ kế</t>
  </si>
  <si>
    <t xml:space="preserve"> - Khấu hao trong năm</t>
  </si>
  <si>
    <t>Tr. Đó:  Do trích khấu hao</t>
  </si>
  <si>
    <t xml:space="preserve">            Hao mòn TS PLCC + Nguồn cấp</t>
  </si>
  <si>
    <t xml:space="preserve"> - Giảm khác ( Do chuyển thành CCDC &amp; TS khác )</t>
  </si>
  <si>
    <t>Giá trị còn lại của TSCĐ HH</t>
  </si>
  <si>
    <t xml:space="preserve"> - Tại ngày đầu năm </t>
  </si>
  <si>
    <t xml:space="preserve"> - Tại ngày cuối năm</t>
  </si>
  <si>
    <t xml:space="preserve">          * Giá trị còn lại cuối năm của TSCĐ hữu hình đã dùng thế chấp, cầm cố các khoản vay:</t>
  </si>
  <si>
    <t xml:space="preserve">          * Nguyên giá TSCĐ cuối năm đã hết khấu hao nhưng vẫn còn sử dụng :</t>
  </si>
  <si>
    <t xml:space="preserve">                     - Tài sản cố định hữu hình : </t>
  </si>
  <si>
    <t xml:space="preserve">                     - Tài sản cố định vô hình :</t>
  </si>
  <si>
    <t xml:space="preserve">          * Nguyên giá TSCĐ cuối kỳ chờ thanh lý:</t>
  </si>
  <si>
    <t xml:space="preserve">          * Các cam kết về việc mua, bán TSCĐ hữu hình có gía trị lớn chưa thực hiện  :</t>
  </si>
  <si>
    <t xml:space="preserve">          * Các thay đổi khác về TSCĐ hữu hình :</t>
  </si>
  <si>
    <t>10 - Tăng, giảm tài sản cố định vô hình :</t>
  </si>
  <si>
    <t>Bóc đất XDCB</t>
  </si>
  <si>
    <t>Quyền phát hành</t>
  </si>
  <si>
    <t>Giấy phép và giấy phép nhượng quyền</t>
  </si>
  <si>
    <t>Bản quyền, bằng sáng chế</t>
  </si>
  <si>
    <t>Nhãn hiệu hàng hoá</t>
  </si>
  <si>
    <t>Phần mềm máy vi tính</t>
  </si>
  <si>
    <t>TSCĐ vô                  hình khác</t>
  </si>
  <si>
    <t>Nguyên giá TSCĐ vô hình</t>
  </si>
  <si>
    <t xml:space="preserve">Số dư đầu năm </t>
  </si>
  <si>
    <t xml:space="preserve"> - Tạo ra từ nội bộ doanh nghiệp</t>
  </si>
  <si>
    <t xml:space="preserve"> - Tăng do hợp nhất kinh doanh</t>
  </si>
  <si>
    <t xml:space="preserve"> - Tăng khỏc</t>
  </si>
  <si>
    <t xml:space="preserve"> - Giảm khác ( Do chuyển đổi thành CCDC và TS khác )</t>
  </si>
  <si>
    <t xml:space="preserve"> - Thanh lý, nhượng bán</t>
  </si>
  <si>
    <t>số dư cuối năm</t>
  </si>
  <si>
    <t xml:space="preserve"> - Thanh lý nhượng bán </t>
  </si>
  <si>
    <t>Giá trị còn lại của TSCĐ VH</t>
  </si>
  <si>
    <t>11 - Chi phí xõy dựng cơ bản dở dang :</t>
  </si>
  <si>
    <t>Cuối kỳ</t>
  </si>
  <si>
    <r>
      <t xml:space="preserve"> - </t>
    </r>
    <r>
      <rPr>
        <b/>
        <u val="single"/>
        <sz val="11"/>
        <rFont val="Times New Roman"/>
        <family val="1"/>
      </rPr>
      <t>Chi phớ XDCB dở dang</t>
    </r>
  </si>
  <si>
    <t xml:space="preserve">         - Mua sắm mới</t>
  </si>
  <si>
    <t xml:space="preserve">         - XDCB dở dang</t>
  </si>
  <si>
    <r>
      <t xml:space="preserve">        </t>
    </r>
    <r>
      <rPr>
        <i/>
        <u val="single"/>
        <sz val="11"/>
        <rFont val="Times New Roman"/>
        <family val="1"/>
      </rPr>
      <t xml:space="preserve"> Trong đú</t>
    </r>
    <r>
      <rPr>
        <i/>
        <sz val="11"/>
        <rFont val="Times New Roman"/>
        <family val="1"/>
      </rPr>
      <t xml:space="preserve"> : Những công trình lớn </t>
    </r>
  </si>
  <si>
    <t xml:space="preserve"> + DA XD nhà văn phòng</t>
  </si>
  <si>
    <t xml:space="preserve"> + Lập DA ĐT phát triển mỏ</t>
  </si>
  <si>
    <t xml:space="preserve"> + CP lập đề án Duy trì và PT sản xuất</t>
  </si>
  <si>
    <t xml:space="preserve"> + DA ĐT khai thác lộ thiên Bắc Bàng Danh</t>
  </si>
  <si>
    <t xml:space="preserve">         - SCL- TSCĐ</t>
  </si>
  <si>
    <t xml:space="preserve">Trong đó : Những thiết bị lớn </t>
  </si>
  <si>
    <t xml:space="preserve"> + Trung tu xe Scania số 14M-8860</t>
  </si>
  <si>
    <t xml:space="preserve"> + Trung tu máy khoan xoay cầu số 6</t>
  </si>
  <si>
    <t>12 - Tăng, giảm bất động sản đầu tư :</t>
  </si>
  <si>
    <t xml:space="preserve">      - Thuyết  minh số liệu và giải trình khác theo yờu cầu của Chuẩn mực kế toán số 05 '' Bất động sản đầu tư ''</t>
  </si>
  <si>
    <t>22 - Vốn chủ sở hữu</t>
  </si>
  <si>
    <t>a. Bảng đối chiếu biến động của vốn chủ sở hữu</t>
  </si>
  <si>
    <t>vốn ĐT của chủ sở hữu</t>
  </si>
  <si>
    <t>Thặng dư vốn CP</t>
  </si>
  <si>
    <t>LN chưa phân phối</t>
  </si>
  <si>
    <t>Vốn khác của chủ sở hữu</t>
  </si>
  <si>
    <t>Cổ phiếu quỹ</t>
  </si>
  <si>
    <t>Chênh lệch đánh giá lại TS</t>
  </si>
  <si>
    <t>Quỹ dự phòng tài chính</t>
  </si>
  <si>
    <t>Quỹ đầu tư phát triển</t>
  </si>
  <si>
    <t>Nguồn vốn đầu tư XDCB</t>
  </si>
  <si>
    <t>Số dư đầu năm trước</t>
  </si>
  <si>
    <t xml:space="preserve"> - Tăng vốn trong năm trước</t>
  </si>
  <si>
    <t xml:space="preserve"> - Lãi trong năm trước</t>
  </si>
  <si>
    <t xml:space="preserve"> - Tăng khác</t>
  </si>
  <si>
    <t xml:space="preserve"> - Giảm vốn trong năm trước</t>
  </si>
  <si>
    <t xml:space="preserve"> - Lỗ trong năm trước</t>
  </si>
  <si>
    <t xml:space="preserve"> - Giảm khác</t>
  </si>
  <si>
    <t>Số DC năm trước -Số DĐ năm nay</t>
  </si>
  <si>
    <t xml:space="preserve"> - Tăng vốn trong năm nay</t>
  </si>
  <si>
    <t xml:space="preserve"> - Lãi trong năm nay</t>
  </si>
  <si>
    <t xml:space="preserve"> - Giảm vốn trong năm nay</t>
  </si>
  <si>
    <t xml:space="preserve"> - Lỗ trong năm nay</t>
  </si>
  <si>
    <t>Số dư cuối năm nay</t>
  </si>
  <si>
    <t>b. Chi tiết vốn đầu tư của chủ sở hữu</t>
  </si>
  <si>
    <t xml:space="preserve"> - Vốn góp của Nhà nước ( CPNN )</t>
  </si>
  <si>
    <t xml:space="preserve"> -  Vốn góp của các đối tượng khác ( CPPT )</t>
  </si>
  <si>
    <t xml:space="preserve"> - Vốn tự bổ sung</t>
  </si>
  <si>
    <t xml:space="preserve"> - Khác</t>
  </si>
  <si>
    <t>Cộng</t>
  </si>
  <si>
    <t>c. Các giao dịch về vốn với các chủ sở hữu và phân phối cổ tức, chia lợi nhuận</t>
  </si>
  <si>
    <t xml:space="preserve"> - Vốn đầu tư của chủ sở hữu</t>
  </si>
  <si>
    <t xml:space="preserve"> + Vốn góp đầu năm</t>
  </si>
  <si>
    <t xml:space="preserve"> + Vốn góp tăng trong năm</t>
  </si>
  <si>
    <t xml:space="preserve"> + Vốn góp giảm trong năm </t>
  </si>
  <si>
    <t xml:space="preserve"> + Vốn góp cuối năm</t>
  </si>
  <si>
    <t xml:space="preserve"> - Cổ tức , lợi nhuận đã chia</t>
  </si>
  <si>
    <t>d. Cổ tức</t>
  </si>
  <si>
    <t xml:space="preserve"> - Cổ tức đã công bố sau ngày kết thúc kỳ kế toán năm</t>
  </si>
  <si>
    <t xml:space="preserve"> + Cổ tức đã công bố trên cổ phiếu phổ thông </t>
  </si>
  <si>
    <t xml:space="preserve"> + Cổ tức đã công bố trên cổ phiếu ưu đãi</t>
  </si>
  <si>
    <t xml:space="preserve"> - Cổ tức của cổ phiếu ưu đãi luỹ kế chưa ghi nhận được</t>
  </si>
  <si>
    <t xml:space="preserve">đ.Cổ phiếu </t>
  </si>
  <si>
    <t xml:space="preserve"> - Số lượng cổ phiếu đăng ký phát hành </t>
  </si>
  <si>
    <t xml:space="preserve"> - Số lượng cổ phiếu đã bán ra công chúng</t>
  </si>
  <si>
    <t xml:space="preserve"> + Cổ phiếu phổ thông</t>
  </si>
  <si>
    <t xml:space="preserve"> - Số lượng cổ phiếu được mua lại</t>
  </si>
  <si>
    <t xml:space="preserve"> - Số lượng cổ phiếu đang lưu hành</t>
  </si>
  <si>
    <t xml:space="preserve"> * Mệnh giá cổ phiếu đang lưu hành :</t>
  </si>
  <si>
    <t>e. Các quỹ của doanh nghiệp :</t>
  </si>
  <si>
    <t xml:space="preserve"> - Quỹ đầu tư phát triển</t>
  </si>
  <si>
    <t xml:space="preserve"> - Quỹ dự phòng tài chính</t>
  </si>
  <si>
    <t xml:space="preserve"> - Quỹ khác thuộc vốn chủ sở hữu</t>
  </si>
  <si>
    <t xml:space="preserve"> * Mục đích trích lập và sử sụng các quỹ của doanh nghiệp</t>
  </si>
  <si>
    <t>g. Thu nhập và chi phí ,lãi hoặc lỗ được ghi nhận trực tiếp vào vốn chủ sở hữu theo quy định của các chuẩn mực kế toán cụ thể .</t>
  </si>
</sst>
</file>

<file path=xl/styles.xml><?xml version="1.0" encoding="utf-8"?>
<styleSheet xmlns="http://schemas.openxmlformats.org/spreadsheetml/2006/main">
  <numFmts count="1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1" formatCode="_-* #,##0.00\ _₫_-;\-* #,##0.00\ _₫_-;_-* &quot;-&quot;??\ _₫_-;_-@_-"/>
    <numFmt numFmtId="172" formatCode="_(* #,##0_);_(* \(#,##0\);_(* &quot;-&quot;??_);_(@_)"/>
    <numFmt numFmtId="173" formatCode="#,##0.0_);[Red]\(#,##0.0\)"/>
    <numFmt numFmtId="174" formatCode="0.000"/>
    <numFmt numFmtId="175" formatCode="0.0%"/>
    <numFmt numFmtId="176" formatCode="0.0"/>
    <numFmt numFmtId="177" formatCode="_-&quot;$&quot;* #,##0_-;\-&quot;$&quot;* #,##0_-;_-&quot;$&quot;* &quot;-&quot;_-;_-@_-"/>
    <numFmt numFmtId="178" formatCode="##.##%"/>
    <numFmt numFmtId="179" formatCode="&quot;\&quot;#,##0;[Red]&quot;\&quot;&quot;\&quot;\-#,##0"/>
    <numFmt numFmtId="180" formatCode="_ * #,##0.00_ ;_ * \-#,##0.00_ ;_ * &quot;-&quot;??_ ;_ @_ "/>
    <numFmt numFmtId="181" formatCode="_ * #,##0_ ;_ * \-#,##0_ ;_ * &quot;-&quot;_ ;_ @_ "/>
    <numFmt numFmtId="182" formatCode="_-* #,##0_-;\-* #,##0_-;_-* &quot;-&quot;_-;_-@_-"/>
    <numFmt numFmtId="183" formatCode="_-* #,##0.00_-;\-* #,##0.00_-;_-* &quot;-&quot;??_-;_-@_-"/>
    <numFmt numFmtId="184" formatCode="#,###&quot; &quot;;\(#,###\)"/>
    <numFmt numFmtId="185" formatCode="#,###&quot;  &quot;;\(#,###\)&quot; &quot;"/>
    <numFmt numFmtId="186" formatCode="_-[$€-2]* #,##0.00_-;\-[$€-2]* #,##0.00_-;_-[$€-2]* &quot;-&quot;??_-"/>
    <numFmt numFmtId="187" formatCode="&quot;\&quot;#,##0.00;[Red]&quot;\&quot;\-#,##0.00"/>
    <numFmt numFmtId="188" formatCode="&quot;\&quot;#,##0.00;[Red]&quot;\&quot;&quot;\&quot;&quot;\&quot;&quot;\&quot;&quot;\&quot;&quot;\&quot;\-#,##0.00"/>
    <numFmt numFmtId="189" formatCode="&quot;\&quot;#,##0;[Red]&quot;\&quot;\-#,##0"/>
    <numFmt numFmtId="190" formatCode="_-&quot;$&quot;* #,##0.00_-;\-&quot;$&quot;* #,##0.00_-;_-&quot;$&quot;* &quot;-&quot;??_-;_-@_-"/>
    <numFmt numFmtId="191" formatCode="General_)"/>
    <numFmt numFmtId="192" formatCode="_(&quot;£¤&quot;* #,##0_);_(&quot;£¤&quot;* \(#,##0\);_(&quot;£¤&quot;* &quot;-&quot;_);_(@_)"/>
    <numFmt numFmtId="193" formatCode="_(&quot;£¤&quot;* #,##0.00_);_(&quot;£¤&quot;* \(#,##0.00\);_(&quot;£¤&quot;* &quot;-&quot;??_);_(@_)"/>
    <numFmt numFmtId="194" formatCode="_ &quot;\&quot;* #,##0_ ;_ &quot;\&quot;* \-#,##0_ ;_ &quot;\&quot;* &quot;-&quot;_ ;_ @_ "/>
    <numFmt numFmtId="195" formatCode="_ &quot;\&quot;* #,##0.00_ ;_ &quot;\&quot;* \-#,##0.00_ ;_ &quot;\&quot;* &quot;-&quot;??_ ;_ @_ "/>
    <numFmt numFmtId="196" formatCode="_ &quot;\&quot;* ###,0&quot;.&quot;00_ ;_ &quot;\&quot;* \-###,0&quot;.&quot;00_ ;_ &quot;\&quot;* &quot;-&quot;??_ ;_ @_ "/>
    <numFmt numFmtId="197" formatCode="mmm"/>
    <numFmt numFmtId="198" formatCode="_-* #,##0.00\ &quot;$&quot;_-;\-* #,##0.00\ &quot;$&quot;_-;_-* &quot;-&quot;??\ &quot;$&quot;_-;_-@_-"/>
    <numFmt numFmtId="199" formatCode="_(* #,##0.0000_);_(* \(#,##0.0000\);_(* &quot;-&quot;??_);_(@_)"/>
    <numFmt numFmtId="200" formatCode="_-* #,##0.00\ _$_-;\-* #,##0.00\ _$_-;_-* &quot;-&quot;??\ _$_-;_-@_-"/>
    <numFmt numFmtId="201" formatCode="#,##0\ &quot;FB&quot;;[Red]\-#,##0\ &quot;FB&quot;"/>
    <numFmt numFmtId="202" formatCode="#,##0\ &quot;FB&quot;;\-#,##0\ &quot;FB&quot;"/>
    <numFmt numFmtId="203" formatCode="##,###.##"/>
    <numFmt numFmtId="204" formatCode="0.000_)"/>
    <numFmt numFmtId="205" formatCode="#,##0_)_%;\(#,##0\)_%;"/>
    <numFmt numFmtId="206" formatCode="_._.* #,##0.0_)_%;_._.* \(#,##0.0\)_%;_._.* \ .0_)_%"/>
    <numFmt numFmtId="207" formatCode="#,##0.0_)_%;\(#,##0.0\)_%;\ \ .0_)_%"/>
    <numFmt numFmtId="208" formatCode="###,###,##0.000"/>
    <numFmt numFmtId="209" formatCode="#.##0_);\(#.##0\)"/>
    <numFmt numFmtId="210" formatCode="_._.* #,##0.000_)_%;_._.* \(#,##0.000\)_%;_._.* \ .000_)_%"/>
    <numFmt numFmtId="211" formatCode="#,##0.0_);\(#,##0.0\)"/>
    <numFmt numFmtId="212" formatCode="_(* #,##0.000_);_(* \(#,##0.000\);_(* &quot;-&quot;??_);_(@_)"/>
    <numFmt numFmtId="213" formatCode="_ * #,##0.00_)\ _₫_ ;_ * \(#,##0.00\)\ _₫_ ;_ * &quot;-&quot;??_)\ _₫_ ;_ @_ "/>
    <numFmt numFmtId="214" formatCode="#,##0;\(#,##0\)"/>
    <numFmt numFmtId="215" formatCode="_(* #.##0_);_(* \(#.##0\);_(* &quot;-&quot;_);_(@_)"/>
    <numFmt numFmtId="216" formatCode="\$#,##0\ ;\(\$#,##0\)"/>
    <numFmt numFmtId="217" formatCode="* \(#,##0\);* #,##0_);&quot;-&quot;??_);@"/>
    <numFmt numFmtId="218" formatCode="_ &quot;$&quot;\ * #,##0.00_ ;_ &quot;$&quot;\ * \-#,##0.00_ ;_ &quot;$&quot;\ * &quot;-&quot;??_ ;_ @_ "/>
    <numFmt numFmtId="219" formatCode="_ &quot;R&quot;\ * #,##0_ ;_ &quot;R&quot;\ * \-#,##0_ ;_ &quot;R&quot;\ * &quot;-&quot;_ ;_ @_ "/>
    <numFmt numFmtId="220" formatCode="##,##0%"/>
    <numFmt numFmtId="221" formatCode="#,###%"/>
    <numFmt numFmtId="222" formatCode="##.##"/>
    <numFmt numFmtId="223" formatCode="###,###"/>
    <numFmt numFmtId="224" formatCode="###.###"/>
    <numFmt numFmtId="225" formatCode="##,###.####"/>
    <numFmt numFmtId="226" formatCode="&quot;$&quot;* #,##0_)_%;&quot;$&quot;* \(#,##0\)_%;&quot;$&quot;* &quot;-&quot;??_)_%;@_)_%"/>
    <numFmt numFmtId="227" formatCode="_-* #,##0.0000\ _F_-;\-* #,##0.0000\ _F_-;_-* &quot;-&quot;??\ _F_-;_-@_-"/>
    <numFmt numFmtId="228" formatCode="_ &quot;$&quot;\ * #,##0_ ;_ &quot;$&quot;\ * \-#,##0_ ;_ &quot;$&quot;\ * &quot;-&quot;??_ ;_ @_ "/>
    <numFmt numFmtId="229" formatCode="_(* #.##0._);_(* \(#.##0.\);_(* &quot;-&quot;??_);_(@_)"/>
    <numFmt numFmtId="230" formatCode="&quot;$&quot;* #,##0.00_);&quot;$&quot;* \(#,##0.00\)"/>
    <numFmt numFmtId="231" formatCode="_ * #,##0.0_ ;_ * \-#,##0.0_ ;_ * &quot;-&quot;??_ ;_ @_ "/>
    <numFmt numFmtId="232" formatCode="_(* #.##._);_(* \(#.##.\);_(* &quot;-&quot;??_);_(@_ⴆ"/>
    <numFmt numFmtId="233" formatCode="_ * #,##0_ ;_ * \-#,##0_ ;_ * &quot;-&quot;??_ ;_ @_ "/>
    <numFmt numFmtId="234" formatCode="_(* #.#._);_(* \(#.#.\);_(* &quot;-&quot;??_);_(@_ⴆ"/>
    <numFmt numFmtId="235" formatCode="\t0.00%"/>
    <numFmt numFmtId="236" formatCode="#0.##"/>
    <numFmt numFmtId="237" formatCode="##,##0.##"/>
    <numFmt numFmtId="238" formatCode="* #,##0_);* \(#,##0\);&quot;-&quot;??_);@"/>
    <numFmt numFmtId="239" formatCode="\t#\ ??/??"/>
    <numFmt numFmtId="240" formatCode="#."/>
    <numFmt numFmtId="241" formatCode="#.00"/>
    <numFmt numFmtId="242" formatCode="#,##0\ "/>
    <numFmt numFmtId="243" formatCode="#,###"/>
    <numFmt numFmtId="244" formatCode="#,##0\ &quot;mk&quot;;[Red]\-#,##0\ &quot;mk&quot;"/>
    <numFmt numFmtId="245" formatCode="_-* #,##0\ _m_k_-;\-* #,##0\ _m_k_-;_-* &quot;-&quot;\ _m_k_-;_-@_-"/>
    <numFmt numFmtId="246" formatCode="&quot;$&quot;#.00"/>
    <numFmt numFmtId="247" formatCode="_-* #,##0.00\ _F_B_-;\-* #,##0.00\ _F_B_-;_-* &quot;-&quot;??\ _F_B_-;_-@_-"/>
    <numFmt numFmtId="248" formatCode="&quot;£&quot;#,##0;\-&quot;£&quot;#,##0"/>
    <numFmt numFmtId="249" formatCode="_-&quot;ß&quot;* #,##0_-;\-&quot;ß&quot;* #,##0_-;_-&quot;ß&quot;* &quot;-&quot;_-;_-@_-"/>
    <numFmt numFmtId="250" formatCode="_-&quot;ß&quot;* #,##0.00_-;\-&quot;ß&quot;* #,##0.00_-;_-&quot;ß&quot;* &quot;-&quot;??_-;_-@_-"/>
    <numFmt numFmtId="251" formatCode="0_)%;\(0\)%"/>
    <numFmt numFmtId="252" formatCode="0%_);\(0%\)"/>
    <numFmt numFmtId="253" formatCode="#,##0\ &quot;$&quot;;[Red]\-#,##0\ &quot;$&quot;"/>
    <numFmt numFmtId="254" formatCode="mmm\-yyyy"/>
    <numFmt numFmtId="255" formatCode="%#.00"/>
    <numFmt numFmtId="256" formatCode="d"/>
    <numFmt numFmtId="257" formatCode="#"/>
    <numFmt numFmtId="258" formatCode="&quot;¡Ì&quot;#,##0;[Red]\-&quot;¡Ì&quot;#,##0"/>
    <numFmt numFmtId="259" formatCode="#,##0.00\ &quot;F&quot;;[Red]\-#,##0.00\ &quot;F&quot;"/>
    <numFmt numFmtId="260" formatCode="###,0&quot;.&quot;00\ &quot;F&quot;;[Red]\-###,0&quot;.&quot;00\ &quot;F&quot;"/>
    <numFmt numFmtId="261" formatCode="&quot;\&quot;#,##0;[Red]\-&quot;\&quot;#,##0"/>
    <numFmt numFmtId="262" formatCode="#,##0\ &quot;F&quot;;\-#,##0\ &quot;F&quot;"/>
    <numFmt numFmtId="263" formatCode="#,##0\ &quot;F&quot;;[Red]\-#,##0\ &quot;F&quot;"/>
    <numFmt numFmtId="264" formatCode="_-* #,##0\ &quot;F&quot;_-;\-* #,##0\ &quot;F&quot;_-;_-* &quot;-&quot;\ &quot;F&quot;_-;_-@_-"/>
    <numFmt numFmtId="265" formatCode="#,##0.00\ &quot;F&quot;;\-#,##0.00\ &quot;F&quot;"/>
    <numFmt numFmtId="266" formatCode="###\ ###\ ###\ ###\ #00"/>
    <numFmt numFmtId="267" formatCode="_-&quot;£&quot;* #,##0_-;\-&quot;£&quot;* #,##0_-;_-&quot;£&quot;* &quot;-&quot;_-;_-@_-"/>
    <numFmt numFmtId="268" formatCode="_-&quot;£&quot;* #,##0.00_-;\-&quot;£&quot;* #,##0.00_-;_-&quot;£&quot;* &quot;-&quot;??_-;_-@_-"/>
    <numFmt numFmtId="269" formatCode="_(* #,##0.00000_);_(* \(#,##0.00000\);_(* &quot;-&quot;??_);_(@_)"/>
    <numFmt numFmtId="270" formatCode="&quot;$&quot;* #,##0_);&quot;$&quot;* \(#,##0\)"/>
    <numFmt numFmtId="271" formatCode="&quot;$&quot;* #,##0.00_)_%;&quot;$&quot;* \(#,##0.00\)_%"/>
    <numFmt numFmtId="272" formatCode="&quot;$&quot;* #,##0_)_%;&quot;$&quot;* \(#,##0\)_%"/>
    <numFmt numFmtId="273" formatCode="#,##0_)_%;\(#,##0\)_%"/>
    <numFmt numFmtId="274" formatCode="#,##0.00_)_%;\(#,##0.00\)_%"/>
    <numFmt numFmtId="275" formatCode="_-* #,##0.00_-;_-* #,##0.00\-;_-* &quot;-&quot;??_-;_-@_-"/>
    <numFmt numFmtId="276" formatCode="_-* #,##0_-;_-* #,##0\-;_-* &quot;-&quot;_-;_-@_-"/>
    <numFmt numFmtId="277" formatCode="#,##0\ &quot;$&quot;_);[Red]\(#,##0\ &quot;$&quot;\)"/>
    <numFmt numFmtId="278" formatCode="_ &quot;￥&quot;* #,##0_ ;_ &quot;￥&quot;* \-#,##0_ ;_ &quot;￥&quot;* &quot;-&quot;_ ;_ @_ "/>
    <numFmt numFmtId="279" formatCode="_ &quot;￥&quot;* #,##0.00_ ;_ &quot;￥&quot;* \-#,##0.00_ ;_ &quot;￥&quot;* &quot;-&quot;??_ ;_ @_ "/>
  </numFmts>
  <fonts count="291">
    <font>
      <sz val="12"/>
      <name val=".VnTime"/>
      <family val="0"/>
    </font>
    <font>
      <b/>
      <sz val="12"/>
      <name val=".VnTime"/>
      <family val="0"/>
    </font>
    <font>
      <i/>
      <sz val="12"/>
      <name val=".VnTime"/>
      <family val="0"/>
    </font>
    <font>
      <b/>
      <i/>
      <sz val="12"/>
      <name val=".VnTime"/>
      <family val="0"/>
    </font>
    <font>
      <b/>
      <sz val="10"/>
      <name val=".VnTime"/>
      <family val="2"/>
    </font>
    <font>
      <sz val="10"/>
      <name val=".VnTime"/>
      <family val="2"/>
    </font>
    <font>
      <sz val="8"/>
      <name val=".VnTime"/>
      <family val="2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8"/>
      <name val="Arial"/>
      <family val="2"/>
    </font>
    <font>
      <sz val="8"/>
      <name val="Arial"/>
      <family val="2"/>
    </font>
    <font>
      <sz val="12"/>
      <name val=".VnTimeH"/>
      <family val="2"/>
    </font>
    <font>
      <b/>
      <sz val="14"/>
      <name val=".VnTimeH"/>
      <family val="2"/>
    </font>
    <font>
      <sz val="10"/>
      <name val="Arial"/>
      <family val="2"/>
    </font>
    <font>
      <b/>
      <sz val="12"/>
      <name val=".VnTimeH"/>
      <family val="2"/>
    </font>
    <font>
      <sz val="11"/>
      <name val=".VnTime"/>
      <family val="2"/>
    </font>
    <font>
      <i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.VnTimeH"/>
      <family val="2"/>
    </font>
    <font>
      <i/>
      <sz val="10"/>
      <name val=".VnTime"/>
      <family val="0"/>
    </font>
    <font>
      <b/>
      <sz val="12"/>
      <name val="Arial"/>
      <family val="2"/>
    </font>
    <font>
      <b/>
      <sz val="18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0"/>
      <name val="굴림체"/>
      <family val="3"/>
    </font>
    <font>
      <b/>
      <sz val="10"/>
      <name val=".VnTimeH"/>
      <family val="2"/>
    </font>
    <font>
      <sz val="9"/>
      <color indexed="10"/>
      <name val="Arial"/>
      <family val="2"/>
    </font>
    <font>
      <sz val="12"/>
      <name val=".VnArial"/>
      <family val="2"/>
    </font>
    <font>
      <b/>
      <sz val="12"/>
      <name val=".VnArial"/>
      <family val="2"/>
    </font>
    <font>
      <sz val="13"/>
      <name val=".VnArial"/>
      <family val="2"/>
    </font>
    <font>
      <sz val="11"/>
      <name val=".VnArial"/>
      <family val="2"/>
    </font>
    <font>
      <sz val="10"/>
      <name val=".VnArial"/>
      <family val="2"/>
    </font>
    <font>
      <sz val="12"/>
      <color indexed="10"/>
      <name val=".VnArial"/>
      <family val="2"/>
    </font>
    <font>
      <i/>
      <sz val="10"/>
      <name val=".VnArial"/>
      <family val="2"/>
    </font>
    <font>
      <b/>
      <sz val="11"/>
      <name val=".VnArial"/>
      <family val="2"/>
    </font>
    <font>
      <i/>
      <sz val="12"/>
      <name val=".VnArial"/>
      <family val="2"/>
    </font>
    <font>
      <sz val="12"/>
      <color indexed="10"/>
      <name val=".vntime"/>
      <family val="0"/>
    </font>
    <font>
      <sz val="12"/>
      <name val="Arial"/>
      <family val="2"/>
    </font>
    <font>
      <sz val="10"/>
      <color indexed="10"/>
      <name val=".VnArial"/>
      <family val="2"/>
    </font>
    <font>
      <i/>
      <sz val="11"/>
      <name val=".VnArial"/>
      <family val="2"/>
    </font>
    <font>
      <b/>
      <sz val="12"/>
      <color indexed="10"/>
      <name val=".VnTime"/>
      <family val="2"/>
    </font>
    <font>
      <sz val="14"/>
      <name val=".VnAristote"/>
      <family val="2"/>
    </font>
    <font>
      <b/>
      <sz val="10"/>
      <name val=".vntime"/>
      <family val="0"/>
    </font>
    <font>
      <i/>
      <sz val="12"/>
      <name val=".vntime"/>
      <family val="2"/>
    </font>
    <font>
      <b/>
      <sz val="16"/>
      <name val=".VnTime"/>
      <family val="2"/>
    </font>
    <font>
      <sz val="14"/>
      <name val=".VnTime"/>
      <family val="0"/>
    </font>
    <font>
      <sz val="11"/>
      <name val=".VnTimeH"/>
      <family val="2"/>
    </font>
    <font>
      <b/>
      <u val="single"/>
      <sz val="10"/>
      <name val=".VnTimeH"/>
      <family val="2"/>
    </font>
    <font>
      <sz val="9"/>
      <name val=".VnTime"/>
      <family val="0"/>
    </font>
    <font>
      <b/>
      <sz val="10"/>
      <name val=".VnArial"/>
      <family val="2"/>
    </font>
    <font>
      <sz val="10"/>
      <color indexed="8"/>
      <name val=".VnArial"/>
      <family val="2"/>
    </font>
    <font>
      <sz val="14"/>
      <name val=".VnArial"/>
      <family val="2"/>
    </font>
    <font>
      <b/>
      <sz val="12"/>
      <name val=".VnTeknicalH"/>
      <family val="2"/>
    </font>
    <font>
      <b/>
      <i/>
      <sz val="16"/>
      <name val=".VnTime"/>
      <family val="2"/>
    </font>
    <font>
      <sz val="13"/>
      <name val=".VnTime"/>
      <family val="2"/>
    </font>
    <font>
      <sz val="14"/>
      <name val=".VnTimeH"/>
      <family val="2"/>
    </font>
    <font>
      <sz val="14"/>
      <name val=".VnAvantH"/>
      <family val="2"/>
    </font>
    <font>
      <sz val="12"/>
      <name val=".VnAvantH"/>
      <family val="2"/>
    </font>
    <font>
      <b/>
      <i/>
      <sz val="10"/>
      <name val="Arial"/>
      <family val="2"/>
    </font>
    <font>
      <sz val="10"/>
      <color indexed="10"/>
      <name val=".vntim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2"/>
      <color indexed="12"/>
      <name val=".VnTime"/>
      <family val="2"/>
    </font>
    <font>
      <sz val="12"/>
      <name val="Times New Roman"/>
      <family val="1"/>
    </font>
    <font>
      <sz val="8"/>
      <color indexed="8"/>
      <name val="Arial"/>
      <family val="2"/>
    </font>
    <font>
      <b/>
      <i/>
      <sz val="9"/>
      <color indexed="10"/>
      <name val=".VnTime"/>
      <family val="0"/>
    </font>
    <font>
      <sz val="12"/>
      <name val="VNI-Times"/>
      <family val="0"/>
    </font>
    <font>
      <b/>
      <sz val="10"/>
      <name val="SVNtimes new roman"/>
      <family val="2"/>
    </font>
    <font>
      <sz val="12"/>
      <name val="VNtimes new roman"/>
      <family val="2"/>
    </font>
    <font>
      <sz val="10"/>
      <name val="?? ??"/>
      <family val="1"/>
    </font>
    <font>
      <sz val="12"/>
      <name val="????"/>
      <family val="1"/>
    </font>
    <font>
      <sz val="12"/>
      <name val="Courier"/>
      <family val="3"/>
    </font>
    <font>
      <sz val="12"/>
      <name val="|??¢¥¢¬¨Ï"/>
      <family val="1"/>
    </font>
    <font>
      <sz val="10"/>
      <name val="QBJ-??10pt"/>
      <family val="3"/>
    </font>
    <font>
      <sz val="12"/>
      <color indexed="8"/>
      <name val="???"/>
      <family val="1"/>
    </font>
    <font>
      <sz val="12"/>
      <name val="__"/>
      <family val="1"/>
    </font>
    <font>
      <sz val="14"/>
      <name val="__"/>
      <family val="3"/>
    </font>
    <font>
      <sz val="12"/>
      <name val="___"/>
      <family val="1"/>
    </font>
    <font>
      <sz val="12"/>
      <name val="____"/>
      <family val="0"/>
    </font>
    <font>
      <sz val="10"/>
      <name val="___"/>
      <family val="3"/>
    </font>
    <font>
      <sz val="10"/>
      <name val="VNI-Times"/>
      <family val="0"/>
    </font>
    <font>
      <sz val="11"/>
      <name val="‚l‚r ‚oƒSƒVƒbƒN"/>
      <family val="3"/>
    </font>
    <font>
      <sz val="11"/>
      <name val="–¾’©"/>
      <family val="1"/>
    </font>
    <font>
      <sz val="14"/>
      <name val="VNTime"/>
      <family val="0"/>
    </font>
    <font>
      <b/>
      <u val="single"/>
      <sz val="14"/>
      <color indexed="8"/>
      <name val=".VnBook-AntiquaH"/>
      <family val="2"/>
    </font>
    <font>
      <sz val="10"/>
      <name val="VnTimes"/>
      <family val="2"/>
    </font>
    <font>
      <sz val="12"/>
      <name val="¹ÙÅÁÃ¼"/>
      <family val="0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sz val="11"/>
      <name val="VNI-Times"/>
      <family val="0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color indexed="9"/>
      <name val=".VnArial"/>
      <family val="2"/>
    </font>
    <font>
      <sz val="11"/>
      <color indexed="9"/>
      <name val="Calibri"/>
      <family val="2"/>
    </font>
    <font>
      <sz val="12"/>
      <name val="±¼¸²Ã¼"/>
      <family val="3"/>
    </font>
    <font>
      <sz val="12"/>
      <name val="¹UAAA¼"/>
      <family val="3"/>
    </font>
    <font>
      <sz val="11"/>
      <name val="±¼¸²Ã¼"/>
      <family val="3"/>
    </font>
    <font>
      <sz val="8"/>
      <name val="Times New Roman"/>
      <family val="1"/>
    </font>
    <font>
      <sz val="10"/>
      <color indexed="20"/>
      <name val=".VnArial"/>
      <family val="2"/>
    </font>
    <font>
      <sz val="11"/>
      <color indexed="20"/>
      <name val="Calibri"/>
      <family val="2"/>
    </font>
    <font>
      <sz val="12"/>
      <name val="Tms Rmn"/>
      <family val="0"/>
    </font>
    <font>
      <sz val="11"/>
      <name val="µ¸¿ò"/>
      <family val="0"/>
    </font>
    <font>
      <sz val="10"/>
      <name val="±¼¸²A¼"/>
      <family val="3"/>
    </font>
    <font>
      <sz val="10"/>
      <name val="Helv"/>
      <family val="0"/>
    </font>
    <font>
      <b/>
      <sz val="10"/>
      <color indexed="52"/>
      <name val=".VnArial"/>
      <family val="2"/>
    </font>
    <font>
      <b/>
      <sz val="11"/>
      <color indexed="52"/>
      <name val="Calibri"/>
      <family val="2"/>
    </font>
    <font>
      <b/>
      <sz val="10"/>
      <name val="Helv"/>
      <family val="0"/>
    </font>
    <font>
      <b/>
      <sz val="8"/>
      <color indexed="12"/>
      <name val="Arial"/>
      <family val="2"/>
    </font>
    <font>
      <sz val="11"/>
      <name val="Tms Rmn"/>
      <family val="0"/>
    </font>
    <font>
      <sz val="11"/>
      <name val="Times New Roman"/>
      <family val="1"/>
    </font>
    <font>
      <sz val="10"/>
      <color indexed="8"/>
      <name val="MS Sans Serif"/>
      <family val="2"/>
    </font>
    <font>
      <sz val="11"/>
      <name val="VNarial"/>
      <family val="0"/>
    </font>
    <font>
      <b/>
      <sz val="14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1"/>
      <name val="VNcentury Gothic"/>
      <family val="0"/>
    </font>
    <font>
      <b/>
      <sz val="15"/>
      <name val="VNcentury Gothic"/>
      <family val="0"/>
    </font>
    <font>
      <sz val="12"/>
      <name val="SVNtimes new roman"/>
      <family val="2"/>
    </font>
    <font>
      <sz val="8"/>
      <name val="SVNtimes new roman"/>
      <family val="2"/>
    </font>
    <font>
      <b/>
      <sz val="10"/>
      <color indexed="9"/>
      <name val=".VnArial"/>
      <family val="2"/>
    </font>
    <font>
      <b/>
      <sz val="11"/>
      <color indexed="9"/>
      <name val="Calibri"/>
      <family val="2"/>
    </font>
    <font>
      <sz val="10"/>
      <name val="VNI-Aptima"/>
      <family val="0"/>
    </font>
    <font>
      <sz val="10"/>
      <name val="SVNtimes new roman"/>
      <family val="2"/>
    </font>
    <font>
      <sz val="1"/>
      <color indexed="8"/>
      <name val="Courier"/>
      <family val="3"/>
    </font>
    <font>
      <i/>
      <sz val="10"/>
      <name val="Times New Roman"/>
      <family val="1"/>
    </font>
    <font>
      <b/>
      <sz val="12"/>
      <color indexed="8"/>
      <name val=".VnTime"/>
      <family val="2"/>
    </font>
    <font>
      <sz val="10"/>
      <color indexed="16"/>
      <name val="MS Serif"/>
      <family val="1"/>
    </font>
    <font>
      <b/>
      <sz val="1"/>
      <color indexed="8"/>
      <name val="Courier"/>
      <family val="3"/>
    </font>
    <font>
      <i/>
      <sz val="10"/>
      <color indexed="23"/>
      <name val=".VnArial"/>
      <family val="2"/>
    </font>
    <font>
      <i/>
      <sz val="11"/>
      <color indexed="23"/>
      <name val="Calibri"/>
      <family val="2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6"/>
      <name val="VNottawa"/>
      <family val="2"/>
    </font>
    <font>
      <sz val="10"/>
      <color indexed="17"/>
      <name val=".VnArial"/>
      <family val="2"/>
    </font>
    <font>
      <sz val="11"/>
      <color indexed="17"/>
      <name val="Calibri"/>
      <family val="2"/>
    </font>
    <font>
      <b/>
      <sz val="12"/>
      <color indexed="9"/>
      <name val="Tms Rmn"/>
      <family val="0"/>
    </font>
    <font>
      <b/>
      <sz val="12"/>
      <name val="Helv"/>
      <family val="0"/>
    </font>
    <font>
      <b/>
      <sz val="11"/>
      <color indexed="56"/>
      <name val=".VnArial"/>
      <family val="2"/>
    </font>
    <font>
      <b/>
      <sz val="11"/>
      <color indexed="56"/>
      <name val="Calibri"/>
      <family val="2"/>
    </font>
    <font>
      <b/>
      <sz val="11"/>
      <name val="Arial"/>
      <family val="2"/>
    </font>
    <font>
      <b/>
      <sz val="8"/>
      <name val="MS Sans Serif"/>
      <family val="2"/>
    </font>
    <font>
      <sz val="10"/>
      <color indexed="62"/>
      <name val=".VnArial"/>
      <family val="2"/>
    </font>
    <font>
      <sz val="11"/>
      <color indexed="62"/>
      <name val="Calibri"/>
      <family val="2"/>
    </font>
    <font>
      <sz val="12"/>
      <name val="VNI-Aptima"/>
      <family val="0"/>
    </font>
    <font>
      <sz val="12"/>
      <name val="VnTime(Ds)"/>
      <family val="1"/>
    </font>
    <font>
      <sz val="10"/>
      <color indexed="52"/>
      <name val=".VnArial"/>
      <family val="2"/>
    </font>
    <font>
      <sz val="11"/>
      <color indexed="52"/>
      <name val="Calibri"/>
      <family val="2"/>
    </font>
    <font>
      <b/>
      <sz val="11"/>
      <name val="Helv"/>
      <family val="0"/>
    </font>
    <font>
      <sz val="10"/>
      <name val=".VnAvant"/>
      <family val="2"/>
    </font>
    <font>
      <sz val="9"/>
      <name val="ＭＳ 明朝"/>
      <family val="1"/>
    </font>
    <font>
      <sz val="10"/>
      <color indexed="60"/>
      <name val=".Vn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  <family val="0"/>
    </font>
    <font>
      <sz val="12"/>
      <name val="바탕체"/>
      <family val="1"/>
    </font>
    <font>
      <sz val="11"/>
      <color indexed="8"/>
      <name val="Arial"/>
      <family val="2"/>
    </font>
    <font>
      <sz val="13"/>
      <name val="Arial"/>
      <family val="2"/>
    </font>
    <font>
      <sz val="11"/>
      <color indexed="8"/>
      <name val="Times New Roman"/>
      <family val="2"/>
    </font>
    <font>
      <sz val="14"/>
      <name val="System"/>
      <family val="2"/>
    </font>
    <font>
      <b/>
      <sz val="10"/>
      <color indexed="63"/>
      <name val=".VnArial"/>
      <family val="2"/>
    </font>
    <font>
      <b/>
      <sz val="11"/>
      <color indexed="63"/>
      <name val="Calibri"/>
      <family val="2"/>
    </font>
    <font>
      <b/>
      <sz val="10"/>
      <color indexed="8"/>
      <name val=".VnTimeH"/>
      <family val="2"/>
    </font>
    <font>
      <sz val="12"/>
      <name val="Helv"/>
      <family val="0"/>
    </font>
    <font>
      <b/>
      <sz val="10"/>
      <name val="MS Sans Serif"/>
      <family val="0"/>
    </font>
    <font>
      <sz val="8"/>
      <name val="Wingdings"/>
      <family val="0"/>
    </font>
    <font>
      <sz val="11"/>
      <name val="3C_Times_T"/>
      <family val="0"/>
    </font>
    <font>
      <b/>
      <sz val="18"/>
      <color indexed="8"/>
      <name val="Cambria"/>
      <family val="1"/>
    </font>
    <font>
      <sz val="8"/>
      <name val="MS Sans Serif"/>
      <family val="2"/>
    </font>
    <font>
      <b/>
      <sz val="8"/>
      <color indexed="8"/>
      <name val="Helv"/>
      <family val="2"/>
    </font>
    <font>
      <sz val="10"/>
      <name val="Symbol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2"/>
      <name val="VNTime"/>
      <family val="0"/>
    </font>
    <font>
      <b/>
      <sz val="13"/>
      <color indexed="8"/>
      <name val=".VnTimeH"/>
      <family val="2"/>
    </font>
    <font>
      <sz val="14"/>
      <name val=".Vn3DH"/>
      <family val="2"/>
    </font>
    <font>
      <sz val="10"/>
      <name val="VNtimes new roman"/>
      <family val="2"/>
    </font>
    <font>
      <sz val="14"/>
      <name val="VnTime"/>
      <family val="2"/>
    </font>
    <font>
      <b/>
      <sz val="8"/>
      <name val="VN Helvetica"/>
      <family val="0"/>
    </font>
    <font>
      <b/>
      <sz val="10"/>
      <name val="VN AvantGBook"/>
      <family val="0"/>
    </font>
    <font>
      <sz val="11"/>
      <color indexed="10"/>
      <name val="Calibri"/>
      <family val="2"/>
    </font>
    <font>
      <sz val="10"/>
      <name val="Geneva"/>
      <family val="2"/>
    </font>
    <font>
      <sz val="22"/>
      <name val="ＭＳ 明朝"/>
      <family val="1"/>
    </font>
    <font>
      <sz val="16"/>
      <name val="AngsanaUPC"/>
      <family val="3"/>
    </font>
    <font>
      <sz val="10"/>
      <name val=" "/>
      <family val="1"/>
    </font>
    <font>
      <sz val="12"/>
      <color indexed="8"/>
      <name val="바탕체"/>
      <family val="1"/>
    </font>
    <font>
      <sz val="12"/>
      <name val="宋体"/>
      <family val="0"/>
    </font>
    <font>
      <sz val="14"/>
      <name val="ＭＳ 明朝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"/>
      <color indexed="12"/>
      <name val=".VnTimeH"/>
      <family val="2"/>
    </font>
    <font>
      <b/>
      <u val="single"/>
      <sz val="12"/>
      <color indexed="12"/>
      <name val=".VnTime"/>
      <family val="2"/>
    </font>
    <font>
      <sz val="9"/>
      <color indexed="12"/>
      <name val=".VnArial Narrow"/>
      <family val="2"/>
    </font>
    <font>
      <sz val="10"/>
      <color indexed="12"/>
      <name val=".VnArial Narrow"/>
      <family val="2"/>
    </font>
    <font>
      <b/>
      <u val="single"/>
      <sz val="10"/>
      <color indexed="12"/>
      <name val=".VnArial Narrow"/>
      <family val="2"/>
    </font>
    <font>
      <i/>
      <sz val="9"/>
      <color indexed="12"/>
      <name val=".VnArial Narrow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u val="single"/>
      <sz val="10"/>
      <color indexed="12"/>
      <name val="Times New Roman"/>
      <family val="1"/>
    </font>
    <font>
      <sz val="9"/>
      <color indexed="12"/>
      <name val="Times New Roman"/>
      <family val="1"/>
    </font>
    <font>
      <b/>
      <u val="single"/>
      <sz val="9"/>
      <name val="Times New Roman"/>
      <family val="1"/>
    </font>
    <font>
      <sz val="11"/>
      <color indexed="12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1"/>
      <color indexed="12"/>
      <name val="Times New Roman"/>
      <family val="1"/>
    </font>
    <font>
      <b/>
      <i/>
      <sz val="9"/>
      <name val="Times New Roman"/>
      <family val="1"/>
    </font>
    <font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u val="single"/>
      <sz val="9"/>
      <color indexed="12"/>
      <name val="Times New Roman"/>
      <family val="1"/>
    </font>
    <font>
      <i/>
      <sz val="9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12"/>
      <name val="Times New Roman"/>
      <family val="1"/>
    </font>
    <font>
      <i/>
      <sz val="11"/>
      <name val="Times New Roman"/>
      <family val="1"/>
    </font>
    <font>
      <b/>
      <sz val="11"/>
      <color indexed="12"/>
      <name val="Times New Roman"/>
      <family val="1"/>
    </font>
    <font>
      <i/>
      <u val="single"/>
      <sz val="11"/>
      <name val="Times New Roman"/>
      <family val="1"/>
    </font>
    <font>
      <i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9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0"/>
      <color indexed="12"/>
      <name val="Times New Roman"/>
      <family val="1"/>
    </font>
    <font>
      <i/>
      <sz val="8"/>
      <color indexed="12"/>
      <name val="Times New Roman"/>
      <family val="1"/>
    </font>
    <font>
      <sz val="8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u val="single"/>
      <sz val="8"/>
      <name val="Cambria"/>
      <family val="1"/>
    </font>
    <font>
      <b/>
      <sz val="16"/>
      <name val="Cambria"/>
      <family val="1"/>
    </font>
    <font>
      <b/>
      <i/>
      <sz val="14"/>
      <name val="Cambria"/>
      <family val="1"/>
    </font>
    <font>
      <sz val="12"/>
      <name val="Cambria"/>
      <family val="1"/>
    </font>
    <font>
      <i/>
      <sz val="10"/>
      <name val="Cambria"/>
      <family val="1"/>
    </font>
    <font>
      <b/>
      <u val="single"/>
      <sz val="8"/>
      <name val="Cambria"/>
      <family val="1"/>
    </font>
    <font>
      <b/>
      <sz val="8"/>
      <name val="Cambria"/>
      <family val="1"/>
    </font>
    <font>
      <b/>
      <sz val="7"/>
      <name val="Cambria"/>
      <family val="1"/>
    </font>
    <font>
      <b/>
      <u val="single"/>
      <sz val="10"/>
      <name val="Cambria"/>
      <family val="1"/>
    </font>
    <font>
      <b/>
      <u val="single"/>
      <sz val="9"/>
      <name val="Cambria"/>
      <family val="1"/>
    </font>
    <font>
      <b/>
      <u val="single"/>
      <sz val="11"/>
      <name val="Cambria"/>
      <family val="1"/>
    </font>
    <font>
      <sz val="9"/>
      <color indexed="58"/>
      <name val="Cambria"/>
      <family val="1"/>
    </font>
    <font>
      <sz val="9"/>
      <name val="Cambria"/>
      <family val="1"/>
    </font>
    <font>
      <sz val="9"/>
      <color indexed="10"/>
      <name val="Cambria"/>
      <family val="1"/>
    </font>
    <font>
      <sz val="8"/>
      <color indexed="10"/>
      <name val="Cambria"/>
      <family val="1"/>
    </font>
    <font>
      <i/>
      <sz val="8"/>
      <name val="Cambria"/>
      <family val="1"/>
    </font>
    <font>
      <i/>
      <sz val="9"/>
      <name val="Cambria"/>
      <family val="1"/>
    </font>
    <font>
      <i/>
      <sz val="9"/>
      <color indexed="10"/>
      <name val="Cambria"/>
      <family val="1"/>
    </font>
    <font>
      <i/>
      <sz val="8"/>
      <color indexed="10"/>
      <name val="Cambria"/>
      <family val="1"/>
    </font>
    <font>
      <sz val="9"/>
      <color indexed="12"/>
      <name val="Cambria"/>
      <family val="1"/>
    </font>
    <font>
      <i/>
      <sz val="8"/>
      <color indexed="8"/>
      <name val="Cambria"/>
      <family val="1"/>
    </font>
    <font>
      <b/>
      <sz val="9"/>
      <color indexed="58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13"/>
      <name val="Cambria"/>
      <family val="1"/>
    </font>
    <font>
      <b/>
      <sz val="12"/>
      <name val="Cambria"/>
      <family val="1"/>
    </font>
    <font>
      <b/>
      <i/>
      <sz val="12"/>
      <name val="Cambria"/>
      <family val="1"/>
    </font>
    <font>
      <u val="single"/>
      <sz val="10"/>
      <name val="Cambria"/>
      <family val="1"/>
    </font>
    <font>
      <b/>
      <sz val="11"/>
      <name val="Cambria"/>
      <family val="1"/>
    </font>
    <font>
      <b/>
      <sz val="14"/>
      <name val="Cambria"/>
      <family val="1"/>
    </font>
    <font>
      <sz val="11"/>
      <name val="Cambria"/>
      <family val="1"/>
    </font>
    <font>
      <b/>
      <i/>
      <sz val="8"/>
      <name val="Cambria"/>
      <family val="1"/>
    </font>
    <font>
      <b/>
      <i/>
      <sz val="10"/>
      <name val="Cambria"/>
      <family val="1"/>
    </font>
    <font>
      <b/>
      <i/>
      <sz val="8"/>
      <color indexed="8"/>
      <name val="Cambria"/>
      <family val="1"/>
    </font>
    <font>
      <b/>
      <sz val="8"/>
      <color indexed="8"/>
      <name val="Cambria"/>
      <family val="1"/>
    </font>
    <font>
      <sz val="14"/>
      <name val="Cambria"/>
      <family val="1"/>
    </font>
    <font>
      <i/>
      <sz val="12"/>
      <name val="Cambria"/>
      <family val="1"/>
    </font>
    <font>
      <b/>
      <i/>
      <sz val="16"/>
      <name val="Cambria"/>
      <family val="1"/>
    </font>
    <font>
      <sz val="10"/>
      <color indexed="10"/>
      <name val="Cambria"/>
      <family val="1"/>
    </font>
    <font>
      <b/>
      <i/>
      <sz val="11"/>
      <name val="Cambria"/>
      <family val="1"/>
    </font>
    <font>
      <i/>
      <sz val="8"/>
      <color indexed="12"/>
      <name val="Cambria"/>
      <family val="1"/>
    </font>
    <font>
      <b/>
      <sz val="10"/>
      <color indexed="10"/>
      <name val="Cambria"/>
      <family val="1"/>
    </font>
    <font>
      <b/>
      <sz val="9"/>
      <color indexed="10"/>
      <name val="Cambria"/>
      <family val="1"/>
    </font>
    <font>
      <sz val="10"/>
      <color indexed="8"/>
      <name val="Cambria"/>
      <family val="1"/>
    </font>
    <font>
      <i/>
      <sz val="10"/>
      <color indexed="8"/>
      <name val="Cambria"/>
      <family val="1"/>
    </font>
    <font>
      <b/>
      <u val="single"/>
      <sz val="9"/>
      <color indexed="10"/>
      <name val="Cambria"/>
      <family val="1"/>
    </font>
    <font>
      <u val="single"/>
      <sz val="12"/>
      <name val="Cambria"/>
      <family val="1"/>
    </font>
    <font>
      <b/>
      <i/>
      <u val="single"/>
      <sz val="16"/>
      <name val="Cambria"/>
      <family val="1"/>
    </font>
    <font>
      <b/>
      <i/>
      <sz val="18"/>
      <name val="Cambria"/>
      <family val="1"/>
    </font>
    <font>
      <b/>
      <sz val="8"/>
      <color indexed="10"/>
      <name val="Cambria"/>
      <family val="1"/>
    </font>
  </fonts>
  <fills count="4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58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1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13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thin"/>
      <top style="double"/>
      <bottom style="hair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hair"/>
    </border>
    <border>
      <left style="thin"/>
      <right style="thin"/>
      <top style="hair"/>
      <bottom style="hair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 style="thin"/>
      <right/>
      <top/>
      <bottom/>
    </border>
    <border>
      <left style="thin"/>
      <right/>
      <top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/>
      <right style="medium">
        <color indexed="63"/>
      </right>
      <top/>
      <bottom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double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hair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tted"/>
    </border>
    <border>
      <left style="double"/>
      <right>
        <color indexed="63"/>
      </right>
      <top style="dotted"/>
      <bottom style="dotted"/>
    </border>
    <border>
      <left style="double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hair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70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8" fontId="71" fillId="0" borderId="1">
      <alignment horizontal="center"/>
      <protection hidden="1"/>
    </xf>
    <xf numFmtId="172" fontId="72" fillId="0" borderId="2" applyFont="0" applyBorder="0">
      <alignment/>
      <protection/>
    </xf>
    <xf numFmtId="0" fontId="13" fillId="0" borderId="0">
      <alignment/>
      <protection/>
    </xf>
    <xf numFmtId="0" fontId="7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80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82" fontId="74" fillId="0" borderId="0" applyFont="0" applyFill="0" applyBorder="0" applyAlignment="0" applyProtection="0"/>
    <xf numFmtId="183" fontId="74" fillId="0" borderId="0" applyFont="0" applyFill="0" applyBorder="0" applyAlignment="0" applyProtection="0"/>
    <xf numFmtId="6" fontId="75" fillId="0" borderId="0" applyFont="0" applyFill="0" applyBorder="0" applyAlignment="0" applyProtection="0"/>
    <xf numFmtId="0" fontId="67" fillId="0" borderId="0">
      <alignment vertical="center"/>
      <protection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6" fillId="0" borderId="0">
      <alignment/>
      <protection/>
    </xf>
    <xf numFmtId="184" fontId="77" fillId="0" borderId="0" applyFill="0" applyBorder="0" applyProtection="0">
      <alignment vertical="center"/>
    </xf>
    <xf numFmtId="185" fontId="78" fillId="0" borderId="0" applyFill="0" applyBorder="0" applyProtection="0">
      <alignment vertical="center"/>
    </xf>
    <xf numFmtId="0" fontId="13" fillId="0" borderId="0" applyNumberFormat="0" applyFill="0" applyBorder="0" applyAlignment="0" applyProtection="0"/>
    <xf numFmtId="186" fontId="79" fillId="0" borderId="0">
      <alignment/>
      <protection/>
    </xf>
    <xf numFmtId="186" fontId="80" fillId="0" borderId="0" applyFont="0" applyFill="0" applyBorder="0" applyAlignment="0" applyProtection="0"/>
    <xf numFmtId="179" fontId="13" fillId="0" borderId="0" applyFont="0" applyFill="0" applyBorder="0" applyAlignment="0" applyProtection="0"/>
    <xf numFmtId="187" fontId="81" fillId="0" borderId="0" applyFont="0" applyFill="0" applyBorder="0" applyAlignment="0" applyProtection="0"/>
    <xf numFmtId="177" fontId="82" fillId="0" borderId="0" applyFont="0" applyFill="0" applyBorder="0" applyAlignment="0" applyProtection="0"/>
    <xf numFmtId="186" fontId="83" fillId="0" borderId="0">
      <alignment/>
      <protection/>
    </xf>
    <xf numFmtId="182" fontId="82" fillId="0" borderId="0" applyFont="0" applyFill="0" applyBorder="0" applyAlignment="0" applyProtection="0"/>
    <xf numFmtId="40" fontId="80" fillId="0" borderId="0" applyFont="0" applyFill="0" applyBorder="0" applyAlignment="0" applyProtection="0"/>
    <xf numFmtId="38" fontId="80" fillId="0" borderId="0" applyFont="0" applyFill="0" applyBorder="0" applyAlignment="0" applyProtection="0"/>
    <xf numFmtId="9" fontId="81" fillId="0" borderId="0" applyFont="0" applyFill="0" applyBorder="0" applyAlignment="0" applyProtection="0"/>
    <xf numFmtId="183" fontId="82" fillId="0" borderId="0" applyFont="0" applyFill="0" applyBorder="0" applyAlignment="0" applyProtection="0"/>
    <xf numFmtId="188" fontId="13" fillId="0" borderId="0" applyFont="0" applyFill="0" applyBorder="0" applyAlignment="0" applyProtection="0"/>
    <xf numFmtId="189" fontId="81" fillId="0" borderId="0" applyFont="0" applyFill="0" applyBorder="0" applyAlignment="0" applyProtection="0"/>
    <xf numFmtId="189" fontId="81" fillId="0" borderId="0" applyFont="0" applyFill="0" applyBorder="0" applyAlignment="0" applyProtection="0"/>
    <xf numFmtId="186" fontId="82" fillId="0" borderId="0">
      <alignment/>
      <protection/>
    </xf>
    <xf numFmtId="190" fontId="82" fillId="0" borderId="0" applyFont="0" applyFill="0" applyBorder="0" applyAlignment="0" applyProtection="0"/>
    <xf numFmtId="186" fontId="13" fillId="0" borderId="0">
      <alignment/>
      <protection/>
    </xf>
    <xf numFmtId="186" fontId="80" fillId="0" borderId="0" applyFont="0" applyFill="0" applyBorder="0" applyAlignment="0" applyProtection="0"/>
    <xf numFmtId="0" fontId="63" fillId="0" borderId="0">
      <alignment vertical="top"/>
      <protection/>
    </xf>
    <xf numFmtId="0" fontId="63" fillId="0" borderId="0">
      <alignment vertical="top"/>
      <protection/>
    </xf>
    <xf numFmtId="0" fontId="63" fillId="0" borderId="0">
      <alignment vertical="top"/>
      <protection/>
    </xf>
    <xf numFmtId="186" fontId="63" fillId="0" borderId="0">
      <alignment vertical="top"/>
      <protection/>
    </xf>
    <xf numFmtId="0" fontId="63" fillId="0" borderId="0">
      <alignment vertical="top"/>
      <protection/>
    </xf>
    <xf numFmtId="186" fontId="63" fillId="0" borderId="0">
      <alignment vertical="top"/>
      <protection/>
    </xf>
    <xf numFmtId="0" fontId="63" fillId="0" borderId="0">
      <alignment vertical="top"/>
      <protection/>
    </xf>
    <xf numFmtId="186" fontId="63" fillId="0" borderId="0">
      <alignment vertical="top"/>
      <protection/>
    </xf>
    <xf numFmtId="0" fontId="63" fillId="0" borderId="0">
      <alignment vertical="top"/>
      <protection/>
    </xf>
    <xf numFmtId="186" fontId="63" fillId="0" borderId="0">
      <alignment vertical="top"/>
      <protection/>
    </xf>
    <xf numFmtId="0" fontId="65" fillId="0" borderId="0" applyFont="0" applyFill="0" applyBorder="0" applyAlignment="0" applyProtection="0"/>
    <xf numFmtId="42" fontId="84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6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5" fillId="0" borderId="0" applyNumberFormat="0" applyFill="0" applyBorder="0" applyAlignment="0" applyProtection="0"/>
    <xf numFmtId="186" fontId="5" fillId="0" borderId="0" applyNumberFormat="0" applyFill="0" applyBorder="0" applyAlignment="0" applyProtection="0"/>
    <xf numFmtId="186" fontId="5" fillId="0" borderId="0" applyNumberFormat="0" applyFill="0" applyBorder="0" applyAlignment="0" applyProtection="0"/>
    <xf numFmtId="186" fontId="65" fillId="0" borderId="0">
      <alignment/>
      <protection/>
    </xf>
    <xf numFmtId="42" fontId="84" fillId="0" borderId="0" applyFont="0" applyFill="0" applyBorder="0" applyAlignment="0" applyProtection="0"/>
    <xf numFmtId="177" fontId="70" fillId="0" borderId="0" applyFont="0" applyFill="0" applyBorder="0" applyAlignment="0" applyProtection="0"/>
    <xf numFmtId="183" fontId="70" fillId="0" borderId="0" applyFont="0" applyFill="0" applyBorder="0" applyAlignment="0" applyProtection="0"/>
    <xf numFmtId="43" fontId="84" fillId="0" borderId="0" applyFont="0" applyFill="0" applyBorder="0" applyAlignment="0" applyProtection="0"/>
    <xf numFmtId="182" fontId="70" fillId="0" borderId="0" applyFont="0" applyFill="0" applyBorder="0" applyAlignment="0" applyProtection="0"/>
    <xf numFmtId="42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183" fontId="70" fillId="0" borderId="0" applyFont="0" applyFill="0" applyBorder="0" applyAlignment="0" applyProtection="0"/>
    <xf numFmtId="41" fontId="84" fillId="0" borderId="0" applyFont="0" applyFill="0" applyBorder="0" applyAlignment="0" applyProtection="0"/>
    <xf numFmtId="182" fontId="70" fillId="0" borderId="0" applyFont="0" applyFill="0" applyBorder="0" applyAlignment="0" applyProtection="0"/>
    <xf numFmtId="183" fontId="70" fillId="0" borderId="0" applyFont="0" applyFill="0" applyBorder="0" applyAlignment="0" applyProtection="0"/>
    <xf numFmtId="41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182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70" fillId="0" borderId="0" applyFont="0" applyFill="0" applyBorder="0" applyAlignment="0" applyProtection="0"/>
    <xf numFmtId="41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177" fontId="70" fillId="0" borderId="0" applyFont="0" applyFill="0" applyBorder="0" applyAlignment="0" applyProtection="0"/>
    <xf numFmtId="183" fontId="7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84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6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5" fillId="0" borderId="0" applyNumberFormat="0" applyFill="0" applyBorder="0" applyAlignment="0" applyProtection="0"/>
    <xf numFmtId="186" fontId="5" fillId="0" borderId="0" applyNumberFormat="0" applyFill="0" applyBorder="0" applyAlignment="0" applyProtection="0"/>
    <xf numFmtId="186" fontId="5" fillId="0" borderId="0" applyNumberFormat="0" applyFill="0" applyBorder="0" applyAlignment="0" applyProtection="0"/>
    <xf numFmtId="187" fontId="85" fillId="0" borderId="0" applyFont="0" applyFill="0" applyBorder="0" applyAlignment="0" applyProtection="0"/>
    <xf numFmtId="189" fontId="85" fillId="0" borderId="0" applyFont="0" applyFill="0" applyBorder="0" applyAlignment="0" applyProtection="0"/>
    <xf numFmtId="191" fontId="75" fillId="0" borderId="0">
      <alignment/>
      <protection/>
    </xf>
    <xf numFmtId="186" fontId="86" fillId="0" borderId="0">
      <alignment/>
      <protection/>
    </xf>
    <xf numFmtId="186" fontId="86" fillId="0" borderId="0">
      <alignment/>
      <protection/>
    </xf>
    <xf numFmtId="0" fontId="86" fillId="0" borderId="0">
      <alignment/>
      <protection/>
    </xf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86" fontId="13" fillId="0" borderId="0">
      <alignment/>
      <protection/>
    </xf>
    <xf numFmtId="1" fontId="87" fillId="0" borderId="3" applyBorder="0" applyAlignment="0">
      <protection/>
    </xf>
    <xf numFmtId="186" fontId="88" fillId="2" borderId="0">
      <alignment/>
      <protection/>
    </xf>
    <xf numFmtId="186" fontId="15" fillId="2" borderId="0">
      <alignment/>
      <protection/>
    </xf>
    <xf numFmtId="186" fontId="15" fillId="2" borderId="0">
      <alignment/>
      <protection/>
    </xf>
    <xf numFmtId="186" fontId="15" fillId="2" borderId="0">
      <alignment/>
      <protection/>
    </xf>
    <xf numFmtId="186" fontId="15" fillId="2" borderId="0">
      <alignment/>
      <protection/>
    </xf>
    <xf numFmtId="186" fontId="88" fillId="2" borderId="0">
      <alignment/>
      <protection/>
    </xf>
    <xf numFmtId="186" fontId="89" fillId="0" borderId="0">
      <alignment/>
      <protection/>
    </xf>
    <xf numFmtId="9" fontId="90" fillId="0" borderId="0" applyFont="0" applyFill="0" applyBorder="0" applyAlignment="0" applyProtection="0"/>
    <xf numFmtId="186" fontId="91" fillId="2" borderId="0">
      <alignment/>
      <protection/>
    </xf>
    <xf numFmtId="186" fontId="15" fillId="2" borderId="0">
      <alignment/>
      <protection/>
    </xf>
    <xf numFmtId="186" fontId="15" fillId="2" borderId="0">
      <alignment/>
      <protection/>
    </xf>
    <xf numFmtId="186" fontId="15" fillId="2" borderId="0">
      <alignment/>
      <protection/>
    </xf>
    <xf numFmtId="186" fontId="15" fillId="2" borderId="0">
      <alignment/>
      <protection/>
    </xf>
    <xf numFmtId="186" fontId="91" fillId="2" borderId="0">
      <alignment/>
      <protection/>
    </xf>
    <xf numFmtId="0" fontId="0" fillId="0" borderId="0">
      <alignment/>
      <protection/>
    </xf>
    <xf numFmtId="186" fontId="0" fillId="0" borderId="0">
      <alignment/>
      <protection/>
    </xf>
    <xf numFmtId="0" fontId="52" fillId="3" borderId="0" applyNumberFormat="0" applyBorder="0" applyAlignment="0" applyProtection="0"/>
    <xf numFmtId="186" fontId="92" fillId="3" borderId="0" applyNumberFormat="0" applyBorder="0" applyAlignment="0" applyProtection="0"/>
    <xf numFmtId="0" fontId="52" fillId="4" borderId="0" applyNumberFormat="0" applyBorder="0" applyAlignment="0" applyProtection="0"/>
    <xf numFmtId="186" fontId="92" fillId="4" borderId="0" applyNumberFormat="0" applyBorder="0" applyAlignment="0" applyProtection="0"/>
    <xf numFmtId="0" fontId="52" fillId="5" borderId="0" applyNumberFormat="0" applyBorder="0" applyAlignment="0" applyProtection="0"/>
    <xf numFmtId="186" fontId="92" fillId="5" borderId="0" applyNumberFormat="0" applyBorder="0" applyAlignment="0" applyProtection="0"/>
    <xf numFmtId="0" fontId="52" fillId="6" borderId="0" applyNumberFormat="0" applyBorder="0" applyAlignment="0" applyProtection="0"/>
    <xf numFmtId="186" fontId="92" fillId="6" borderId="0" applyNumberFormat="0" applyBorder="0" applyAlignment="0" applyProtection="0"/>
    <xf numFmtId="0" fontId="52" fillId="7" borderId="0" applyNumberFormat="0" applyBorder="0" applyAlignment="0" applyProtection="0"/>
    <xf numFmtId="186" fontId="92" fillId="7" borderId="0" applyNumberFormat="0" applyBorder="0" applyAlignment="0" applyProtection="0"/>
    <xf numFmtId="0" fontId="52" fillId="8" borderId="0" applyNumberFormat="0" applyBorder="0" applyAlignment="0" applyProtection="0"/>
    <xf numFmtId="186" fontId="92" fillId="8" borderId="0" applyNumberFormat="0" applyBorder="0" applyAlignment="0" applyProtection="0"/>
    <xf numFmtId="186" fontId="93" fillId="0" borderId="4">
      <alignment horizontal="center"/>
      <protection/>
    </xf>
    <xf numFmtId="186" fontId="94" fillId="2" borderId="0">
      <alignment/>
      <protection/>
    </xf>
    <xf numFmtId="186" fontId="15" fillId="2" borderId="0">
      <alignment/>
      <protection/>
    </xf>
    <xf numFmtId="186" fontId="15" fillId="2" borderId="0">
      <alignment/>
      <protection/>
    </xf>
    <xf numFmtId="186" fontId="15" fillId="2" borderId="0">
      <alignment/>
      <protection/>
    </xf>
    <xf numFmtId="186" fontId="15" fillId="2" borderId="0">
      <alignment/>
      <protection/>
    </xf>
    <xf numFmtId="186" fontId="94" fillId="2" borderId="0">
      <alignment/>
      <protection/>
    </xf>
    <xf numFmtId="192" fontId="67" fillId="0" borderId="0" applyFont="0" applyFill="0" applyBorder="0" applyAlignment="0" applyProtection="0"/>
    <xf numFmtId="193" fontId="67" fillId="0" borderId="0" applyFont="0" applyFill="0" applyBorder="0" applyAlignment="0" applyProtection="0"/>
    <xf numFmtId="186" fontId="95" fillId="0" borderId="0">
      <alignment wrapText="1"/>
      <protection/>
    </xf>
    <xf numFmtId="186" fontId="15" fillId="0" borderId="0">
      <alignment wrapText="1"/>
      <protection/>
    </xf>
    <xf numFmtId="186" fontId="15" fillId="0" borderId="0">
      <alignment wrapText="1"/>
      <protection/>
    </xf>
    <xf numFmtId="186" fontId="15" fillId="0" borderId="0">
      <alignment wrapText="1"/>
      <protection/>
    </xf>
    <xf numFmtId="186" fontId="15" fillId="0" borderId="0">
      <alignment wrapText="1"/>
      <protection/>
    </xf>
    <xf numFmtId="186" fontId="95" fillId="0" borderId="0">
      <alignment wrapText="1"/>
      <protection/>
    </xf>
    <xf numFmtId="0" fontId="52" fillId="9" borderId="0" applyNumberFormat="0" applyBorder="0" applyAlignment="0" applyProtection="0"/>
    <xf numFmtId="186" fontId="92" fillId="9" borderId="0" applyNumberFormat="0" applyBorder="0" applyAlignment="0" applyProtection="0"/>
    <xf numFmtId="0" fontId="52" fillId="10" borderId="0" applyNumberFormat="0" applyBorder="0" applyAlignment="0" applyProtection="0"/>
    <xf numFmtId="186" fontId="92" fillId="10" borderId="0" applyNumberFormat="0" applyBorder="0" applyAlignment="0" applyProtection="0"/>
    <xf numFmtId="0" fontId="52" fillId="11" borderId="0" applyNumberFormat="0" applyBorder="0" applyAlignment="0" applyProtection="0"/>
    <xf numFmtId="186" fontId="92" fillId="11" borderId="0" applyNumberFormat="0" applyBorder="0" applyAlignment="0" applyProtection="0"/>
    <xf numFmtId="0" fontId="52" fillId="6" borderId="0" applyNumberFormat="0" applyBorder="0" applyAlignment="0" applyProtection="0"/>
    <xf numFmtId="186" fontId="92" fillId="6" borderId="0" applyNumberFormat="0" applyBorder="0" applyAlignment="0" applyProtection="0"/>
    <xf numFmtId="0" fontId="52" fillId="9" borderId="0" applyNumberFormat="0" applyBorder="0" applyAlignment="0" applyProtection="0"/>
    <xf numFmtId="186" fontId="92" fillId="9" borderId="0" applyNumberFormat="0" applyBorder="0" applyAlignment="0" applyProtection="0"/>
    <xf numFmtId="0" fontId="52" fillId="12" borderId="0" applyNumberFormat="0" applyBorder="0" applyAlignment="0" applyProtection="0"/>
    <xf numFmtId="186" fontId="92" fillId="12" borderId="0" applyNumberFormat="0" applyBorder="0" applyAlignment="0" applyProtection="0"/>
    <xf numFmtId="172" fontId="57" fillId="0" borderId="5" applyNumberFormat="0" applyFont="0" applyBorder="0" applyAlignment="0"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6" fillId="13" borderId="0" applyNumberFormat="0" applyBorder="0" applyAlignment="0" applyProtection="0"/>
    <xf numFmtId="186" fontId="97" fillId="13" borderId="0" applyNumberFormat="0" applyBorder="0" applyAlignment="0" applyProtection="0"/>
    <xf numFmtId="0" fontId="96" fillId="10" borderId="0" applyNumberFormat="0" applyBorder="0" applyAlignment="0" applyProtection="0"/>
    <xf numFmtId="186" fontId="97" fillId="10" borderId="0" applyNumberFormat="0" applyBorder="0" applyAlignment="0" applyProtection="0"/>
    <xf numFmtId="0" fontId="96" fillId="11" borderId="0" applyNumberFormat="0" applyBorder="0" applyAlignment="0" applyProtection="0"/>
    <xf numFmtId="186" fontId="97" fillId="11" borderId="0" applyNumberFormat="0" applyBorder="0" applyAlignment="0" applyProtection="0"/>
    <xf numFmtId="0" fontId="96" fillId="14" borderId="0" applyNumberFormat="0" applyBorder="0" applyAlignment="0" applyProtection="0"/>
    <xf numFmtId="186" fontId="97" fillId="14" borderId="0" applyNumberFormat="0" applyBorder="0" applyAlignment="0" applyProtection="0"/>
    <xf numFmtId="0" fontId="96" fillId="15" borderId="0" applyNumberFormat="0" applyBorder="0" applyAlignment="0" applyProtection="0"/>
    <xf numFmtId="186" fontId="97" fillId="15" borderId="0" applyNumberFormat="0" applyBorder="0" applyAlignment="0" applyProtection="0"/>
    <xf numFmtId="0" fontId="96" fillId="16" borderId="0" applyNumberFormat="0" applyBorder="0" applyAlignment="0" applyProtection="0"/>
    <xf numFmtId="186" fontId="97" fillId="16" borderId="0" applyNumberFormat="0" applyBorder="0" applyAlignment="0" applyProtection="0"/>
    <xf numFmtId="0" fontId="96" fillId="17" borderId="0" applyNumberFormat="0" applyBorder="0" applyAlignment="0" applyProtection="0"/>
    <xf numFmtId="186" fontId="97" fillId="17" borderId="0" applyNumberFormat="0" applyBorder="0" applyAlignment="0" applyProtection="0"/>
    <xf numFmtId="0" fontId="96" fillId="18" borderId="0" applyNumberFormat="0" applyBorder="0" applyAlignment="0" applyProtection="0"/>
    <xf numFmtId="186" fontId="97" fillId="18" borderId="0" applyNumberFormat="0" applyBorder="0" applyAlignment="0" applyProtection="0"/>
    <xf numFmtId="0" fontId="96" fillId="19" borderId="0" applyNumberFormat="0" applyBorder="0" applyAlignment="0" applyProtection="0"/>
    <xf numFmtId="186" fontId="97" fillId="19" borderId="0" applyNumberFormat="0" applyBorder="0" applyAlignment="0" applyProtection="0"/>
    <xf numFmtId="0" fontId="96" fillId="14" borderId="0" applyNumberFormat="0" applyBorder="0" applyAlignment="0" applyProtection="0"/>
    <xf numFmtId="186" fontId="97" fillId="14" borderId="0" applyNumberFormat="0" applyBorder="0" applyAlignment="0" applyProtection="0"/>
    <xf numFmtId="0" fontId="96" fillId="15" borderId="0" applyNumberFormat="0" applyBorder="0" applyAlignment="0" applyProtection="0"/>
    <xf numFmtId="186" fontId="97" fillId="15" borderId="0" applyNumberFormat="0" applyBorder="0" applyAlignment="0" applyProtection="0"/>
    <xf numFmtId="0" fontId="96" fillId="20" borderId="0" applyNumberFormat="0" applyBorder="0" applyAlignment="0" applyProtection="0"/>
    <xf numFmtId="186" fontId="97" fillId="20" borderId="0" applyNumberFormat="0" applyBorder="0" applyAlignment="0" applyProtection="0"/>
    <xf numFmtId="186" fontId="10" fillId="0" borderId="0" applyNumberFormat="0" applyAlignment="0">
      <protection/>
    </xf>
    <xf numFmtId="194" fontId="98" fillId="0" borderId="0" applyFont="0" applyFill="0" applyBorder="0" applyAlignment="0" applyProtection="0"/>
    <xf numFmtId="0" fontId="99" fillId="0" borderId="0" applyFont="0" applyFill="0" applyBorder="0" applyAlignment="0" applyProtection="0"/>
    <xf numFmtId="194" fontId="100" fillId="0" borderId="0" applyFont="0" applyFill="0" applyBorder="0" applyAlignment="0" applyProtection="0"/>
    <xf numFmtId="195" fontId="98" fillId="0" borderId="0" applyFont="0" applyFill="0" applyBorder="0" applyAlignment="0" applyProtection="0"/>
    <xf numFmtId="0" fontId="99" fillId="0" borderId="0" applyFont="0" applyFill="0" applyBorder="0" applyAlignment="0" applyProtection="0"/>
    <xf numFmtId="196" fontId="100" fillId="0" borderId="0" applyFont="0" applyFill="0" applyBorder="0" applyAlignment="0" applyProtection="0"/>
    <xf numFmtId="0" fontId="101" fillId="0" borderId="0">
      <alignment horizontal="center" wrapText="1"/>
      <protection locked="0"/>
    </xf>
    <xf numFmtId="181" fontId="98" fillId="0" borderId="0" applyFont="0" applyFill="0" applyBorder="0" applyAlignment="0" applyProtection="0"/>
    <xf numFmtId="0" fontId="99" fillId="0" borderId="0" applyFont="0" applyFill="0" applyBorder="0" applyAlignment="0" applyProtection="0"/>
    <xf numFmtId="181" fontId="100" fillId="0" borderId="0" applyFont="0" applyFill="0" applyBorder="0" applyAlignment="0" applyProtection="0"/>
    <xf numFmtId="180" fontId="98" fillId="0" borderId="0" applyFont="0" applyFill="0" applyBorder="0" applyAlignment="0" applyProtection="0"/>
    <xf numFmtId="0" fontId="99" fillId="0" borderId="0" applyFont="0" applyFill="0" applyBorder="0" applyAlignment="0" applyProtection="0"/>
    <xf numFmtId="180" fontId="90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02" fillId="4" borderId="0" applyNumberFormat="0" applyBorder="0" applyAlignment="0" applyProtection="0"/>
    <xf numFmtId="186" fontId="103" fillId="4" borderId="0" applyNumberFormat="0" applyBorder="0" applyAlignment="0" applyProtection="0"/>
    <xf numFmtId="0" fontId="0" fillId="0" borderId="0">
      <alignment/>
      <protection/>
    </xf>
    <xf numFmtId="186" fontId="13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99" fillId="0" borderId="0">
      <alignment/>
      <protection/>
    </xf>
    <xf numFmtId="0" fontId="105" fillId="0" borderId="0">
      <alignment/>
      <protection/>
    </xf>
    <xf numFmtId="0" fontId="99" fillId="0" borderId="0">
      <alignment/>
      <protection/>
    </xf>
    <xf numFmtId="0" fontId="105" fillId="0" borderId="0">
      <alignment/>
      <protection/>
    </xf>
    <xf numFmtId="186" fontId="106" fillId="0" borderId="0">
      <alignment/>
      <protection/>
    </xf>
    <xf numFmtId="0" fontId="13" fillId="0" borderId="0" applyFill="0" applyBorder="0" applyAlignment="0">
      <protection/>
    </xf>
    <xf numFmtId="197" fontId="13" fillId="0" borderId="0" applyFill="0" applyBorder="0" applyAlignment="0">
      <protection/>
    </xf>
    <xf numFmtId="197" fontId="13" fillId="0" borderId="0" applyFill="0" applyBorder="0" applyAlignment="0">
      <protection/>
    </xf>
    <xf numFmtId="198" fontId="0" fillId="0" borderId="0" applyFill="0" applyBorder="0" applyAlignment="0">
      <protection/>
    </xf>
    <xf numFmtId="199" fontId="107" fillId="0" borderId="0" applyFill="0" applyBorder="0" applyAlignment="0">
      <protection/>
    </xf>
    <xf numFmtId="200" fontId="0" fillId="0" borderId="0" applyFill="0" applyBorder="0" applyAlignment="0">
      <protection/>
    </xf>
    <xf numFmtId="201" fontId="0" fillId="0" borderId="0" applyFill="0" applyBorder="0" applyAlignment="0">
      <protection/>
    </xf>
    <xf numFmtId="190" fontId="107" fillId="0" borderId="0" applyFill="0" applyBorder="0" applyAlignment="0">
      <protection/>
    </xf>
    <xf numFmtId="202" fontId="0" fillId="0" borderId="0" applyFill="0" applyBorder="0" applyAlignment="0">
      <protection/>
    </xf>
    <xf numFmtId="198" fontId="0" fillId="0" borderId="0" applyFill="0" applyBorder="0" applyAlignment="0">
      <protection/>
    </xf>
    <xf numFmtId="0" fontId="108" fillId="2" borderId="6" applyNumberFormat="0" applyAlignment="0" applyProtection="0"/>
    <xf numFmtId="186" fontId="109" fillId="2" borderId="6" applyNumberFormat="0" applyAlignment="0" applyProtection="0"/>
    <xf numFmtId="0" fontId="110" fillId="0" borderId="0">
      <alignment/>
      <protection/>
    </xf>
    <xf numFmtId="190" fontId="5" fillId="0" borderId="0" applyFont="0" applyFill="0" applyBorder="0" applyAlignment="0" applyProtection="0"/>
    <xf numFmtId="203" fontId="111" fillId="0" borderId="7" applyBorder="0">
      <alignment/>
      <protection/>
    </xf>
    <xf numFmtId="203" fontId="68" fillId="0" borderId="8">
      <alignment/>
      <protection locked="0"/>
    </xf>
    <xf numFmtId="0" fontId="18" fillId="0" borderId="0" applyFill="0" applyBorder="0" applyProtection="0">
      <alignment horizontal="center"/>
    </xf>
    <xf numFmtId="0" fontId="13" fillId="0" borderId="0" applyFill="0" applyBorder="0" applyProtection="0">
      <alignment horizontal="center"/>
    </xf>
    <xf numFmtId="236" fontId="122" fillId="0" borderId="8">
      <alignment/>
      <protection/>
    </xf>
    <xf numFmtId="0" fontId="123" fillId="21" borderId="9" applyNumberFormat="0" applyAlignment="0" applyProtection="0"/>
    <xf numFmtId="186" fontId="124" fillId="21" borderId="9" applyNumberFormat="0" applyAlignment="0" applyProtection="0"/>
    <xf numFmtId="1" fontId="125" fillId="0" borderId="10" applyBorder="0">
      <alignment/>
      <protection/>
    </xf>
    <xf numFmtId="0" fontId="13" fillId="0" borderId="11">
      <alignment horizontal="center"/>
      <protection/>
    </xf>
    <xf numFmtId="43" fontId="0" fillId="0" borderId="0" applyFont="0" applyFill="0" applyBorder="0" applyAlignment="0" applyProtection="0"/>
    <xf numFmtId="204" fontId="112" fillId="0" borderId="0">
      <alignment/>
      <protection/>
    </xf>
    <xf numFmtId="204" fontId="112" fillId="0" borderId="0">
      <alignment/>
      <protection/>
    </xf>
    <xf numFmtId="204" fontId="112" fillId="0" borderId="0">
      <alignment/>
      <protection/>
    </xf>
    <xf numFmtId="204" fontId="112" fillId="0" borderId="0">
      <alignment/>
      <protection/>
    </xf>
    <xf numFmtId="204" fontId="112" fillId="0" borderId="0">
      <alignment/>
      <protection/>
    </xf>
    <xf numFmtId="204" fontId="112" fillId="0" borderId="0">
      <alignment/>
      <protection/>
    </xf>
    <xf numFmtId="204" fontId="112" fillId="0" borderId="0">
      <alignment/>
      <protection/>
    </xf>
    <xf numFmtId="204" fontId="112" fillId="0" borderId="0">
      <alignment/>
      <protection/>
    </xf>
    <xf numFmtId="205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0" fontId="107" fillId="0" borderId="0" applyFont="0" applyFill="0" applyBorder="0" applyAlignment="0" applyProtection="0"/>
    <xf numFmtId="206" fontId="113" fillId="0" borderId="0" applyFont="0" applyFill="0" applyBorder="0" applyAlignment="0" applyProtection="0"/>
    <xf numFmtId="207" fontId="17" fillId="0" borderId="0" applyFont="0" applyFill="0" applyBorder="0" applyAlignment="0" applyProtection="0"/>
    <xf numFmtId="208" fontId="13" fillId="0" borderId="0" applyFont="0" applyFill="0" applyBorder="0" applyAlignment="0" applyProtection="0"/>
    <xf numFmtId="39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186" fontId="114" fillId="0" borderId="0" applyNumberFormat="0" applyFill="0" applyBorder="0" applyProtection="0">
      <alignment vertical="center"/>
    </xf>
    <xf numFmtId="186" fontId="114" fillId="0" borderId="0" applyNumberFormat="0" applyFill="0" applyBorder="0" applyProtection="0">
      <alignment vertical="center"/>
    </xf>
    <xf numFmtId="186" fontId="114" fillId="0" borderId="0" applyNumberFormat="0" applyFill="0" applyBorder="0" applyProtection="0">
      <alignment vertical="center"/>
    </xf>
    <xf numFmtId="171" fontId="13" fillId="0" borderId="0" applyFont="0" applyFill="0" applyBorder="0" applyAlignment="0" applyProtection="0"/>
    <xf numFmtId="43" fontId="33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84" fillId="0" borderId="0" applyFont="0" applyFill="0" applyBorder="0" applyAlignment="0" applyProtection="0"/>
    <xf numFmtId="21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214" fontId="64" fillId="0" borderId="0">
      <alignment/>
      <protection/>
    </xf>
    <xf numFmtId="214" fontId="64" fillId="0" borderId="0">
      <alignment/>
      <protection/>
    </xf>
    <xf numFmtId="215" fontId="115" fillId="0" borderId="0">
      <alignment/>
      <protection/>
    </xf>
    <xf numFmtId="3" fontId="13" fillId="0" borderId="0" applyFont="0" applyFill="0" applyBorder="0" applyAlignment="0" applyProtection="0"/>
    <xf numFmtId="0" fontId="116" fillId="0" borderId="0" applyFill="0" applyBorder="0" applyAlignment="0" applyProtection="0"/>
    <xf numFmtId="0" fontId="117" fillId="0" borderId="0" applyNumberFormat="0" applyAlignment="0">
      <protection/>
    </xf>
    <xf numFmtId="0" fontId="118" fillId="0" borderId="0" applyNumberFormat="0" applyAlignment="0">
      <protection/>
    </xf>
    <xf numFmtId="216" fontId="13" fillId="0" borderId="0" applyFill="0" applyBorder="0" applyProtection="0">
      <alignment/>
    </xf>
    <xf numFmtId="179" fontId="13" fillId="0" borderId="0" applyFont="0" applyFill="0" applyBorder="0" applyAlignment="0" applyProtection="0"/>
    <xf numFmtId="217" fontId="64" fillId="0" borderId="0" applyFill="0" applyBorder="0" applyProtection="0">
      <alignment/>
    </xf>
    <xf numFmtId="217" fontId="64" fillId="0" borderId="12" applyFill="0" applyProtection="0">
      <alignment/>
    </xf>
    <xf numFmtId="217" fontId="64" fillId="0" borderId="13" applyFill="0" applyProtection="0">
      <alignment/>
    </xf>
    <xf numFmtId="218" fontId="13" fillId="0" borderId="0" applyFill="0" applyBorder="0" applyProtection="0">
      <alignment/>
    </xf>
    <xf numFmtId="219" fontId="56" fillId="0" borderId="0" applyFont="0" applyFill="0" applyBorder="0" applyAlignment="0" applyProtection="0"/>
    <xf numFmtId="220" fontId="119" fillId="0" borderId="0">
      <alignment/>
      <protection locked="0"/>
    </xf>
    <xf numFmtId="221" fontId="119" fillId="0" borderId="0">
      <alignment/>
      <protection locked="0"/>
    </xf>
    <xf numFmtId="222" fontId="120" fillId="0" borderId="14">
      <alignment/>
      <protection locked="0"/>
    </xf>
    <xf numFmtId="223" fontId="119" fillId="0" borderId="0">
      <alignment/>
      <protection locked="0"/>
    </xf>
    <xf numFmtId="224" fontId="119" fillId="0" borderId="0">
      <alignment/>
      <protection locked="0"/>
    </xf>
    <xf numFmtId="223" fontId="119" fillId="0" borderId="0" applyNumberFormat="0">
      <alignment/>
      <protection locked="0"/>
    </xf>
    <xf numFmtId="223" fontId="119" fillId="0" borderId="0">
      <alignment/>
      <protection locked="0"/>
    </xf>
    <xf numFmtId="203" fontId="121" fillId="0" borderId="1">
      <alignment/>
      <protection/>
    </xf>
    <xf numFmtId="225" fontId="121" fillId="0" borderId="1">
      <alignment/>
      <protection/>
    </xf>
    <xf numFmtId="44" fontId="0" fillId="0" borderId="0" applyFont="0" applyFill="0" applyBorder="0" applyAlignment="0" applyProtection="0"/>
    <xf numFmtId="226" fontId="13" fillId="0" borderId="0" applyFont="0" applyFill="0" applyBorder="0" applyAlignment="0" applyProtection="0"/>
    <xf numFmtId="4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27" fontId="13" fillId="0" borderId="0" applyFont="0" applyFill="0" applyBorder="0" applyAlignment="0" applyProtection="0"/>
    <xf numFmtId="228" fontId="13" fillId="0" borderId="0" applyFont="0" applyFill="0" applyBorder="0" applyAlignment="0" applyProtection="0"/>
    <xf numFmtId="229" fontId="13" fillId="0" borderId="0" applyFont="0" applyFill="0" applyBorder="0" applyAlignment="0" applyProtection="0"/>
    <xf numFmtId="230" fontId="13" fillId="0" borderId="0" applyFont="0" applyFill="0" applyBorder="0" applyAlignment="0" applyProtection="0"/>
    <xf numFmtId="231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33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235" fontId="13" fillId="0" borderId="0">
      <alignment/>
      <protection/>
    </xf>
    <xf numFmtId="235" fontId="13" fillId="0" borderId="0">
      <alignment/>
      <protection/>
    </xf>
    <xf numFmtId="203" fontId="71" fillId="0" borderId="1">
      <alignment horizontal="center"/>
      <protection hidden="1"/>
    </xf>
    <xf numFmtId="237" fontId="126" fillId="0" borderId="1">
      <alignment horizontal="center"/>
      <protection hidden="1"/>
    </xf>
    <xf numFmtId="2" fontId="71" fillId="0" borderId="1">
      <alignment horizontal="center"/>
      <protection hidden="1"/>
    </xf>
    <xf numFmtId="0" fontId="13" fillId="0" borderId="0" applyFont="0" applyFill="0" applyBorder="0" applyAlignment="0" applyProtection="0"/>
    <xf numFmtId="14" fontId="63" fillId="0" borderId="0" applyFill="0" applyBorder="0" applyAlignment="0">
      <protection/>
    </xf>
    <xf numFmtId="0" fontId="127" fillId="0" borderId="0">
      <alignment/>
      <protection locked="0"/>
    </xf>
    <xf numFmtId="238" fontId="64" fillId="0" borderId="0" applyFill="0" applyBorder="0" applyProtection="0">
      <alignment/>
    </xf>
    <xf numFmtId="238" fontId="64" fillId="0" borderId="12" applyFill="0" applyProtection="0">
      <alignment/>
    </xf>
    <xf numFmtId="238" fontId="64" fillId="0" borderId="13" applyFill="0" applyProtection="0">
      <alignment/>
    </xf>
    <xf numFmtId="181" fontId="13" fillId="0" borderId="0" applyFill="0" applyBorder="0" applyProtection="0">
      <alignment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9" fontId="13" fillId="0" borderId="0">
      <alignment/>
      <protection/>
    </xf>
    <xf numFmtId="239" fontId="13" fillId="0" borderId="0">
      <alignment/>
      <protection/>
    </xf>
    <xf numFmtId="0" fontId="0" fillId="0" borderId="0" applyNumberFormat="0" applyBorder="0" applyAlignment="0">
      <protection/>
    </xf>
    <xf numFmtId="0" fontId="128" fillId="0" borderId="0">
      <alignment vertical="center"/>
      <protection/>
    </xf>
    <xf numFmtId="0" fontId="129" fillId="22" borderId="0" applyNumberFormat="0" applyBorder="0" applyAlignment="0" applyProtection="0"/>
    <xf numFmtId="0" fontId="129" fillId="23" borderId="0" applyNumberFormat="0" applyBorder="0" applyAlignment="0" applyProtection="0"/>
    <xf numFmtId="0" fontId="129" fillId="23" borderId="0" applyNumberFormat="0" applyBorder="0" applyAlignment="0" applyProtection="0"/>
    <xf numFmtId="186" fontId="84" fillId="0" borderId="0">
      <alignment/>
      <protection/>
    </xf>
    <xf numFmtId="190" fontId="107" fillId="0" borderId="0" applyFill="0" applyBorder="0" applyAlignment="0">
      <protection/>
    </xf>
    <xf numFmtId="198" fontId="0" fillId="0" borderId="0" applyFill="0" applyBorder="0" applyAlignment="0">
      <protection/>
    </xf>
    <xf numFmtId="190" fontId="107" fillId="0" borderId="0" applyFill="0" applyBorder="0" applyAlignment="0">
      <protection/>
    </xf>
    <xf numFmtId="202" fontId="0" fillId="0" borderId="0" applyFill="0" applyBorder="0" applyAlignment="0">
      <protection/>
    </xf>
    <xf numFmtId="198" fontId="0" fillId="0" borderId="0" applyFill="0" applyBorder="0" applyAlignment="0">
      <protection/>
    </xf>
    <xf numFmtId="0" fontId="130" fillId="0" borderId="0" applyNumberFormat="0" applyAlignment="0">
      <protection/>
    </xf>
    <xf numFmtId="240" fontId="131" fillId="0" borderId="0">
      <alignment/>
      <protection locked="0"/>
    </xf>
    <xf numFmtId="240" fontId="131" fillId="0" borderId="0">
      <alignment/>
      <protection locked="0"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32" fillId="0" borderId="0" applyNumberFormat="0" applyFill="0" applyBorder="0" applyAlignment="0" applyProtection="0"/>
    <xf numFmtId="186" fontId="133" fillId="0" borderId="0" applyNumberFormat="0" applyFill="0" applyBorder="0" applyAlignment="0" applyProtection="0"/>
    <xf numFmtId="4" fontId="127" fillId="0" borderId="0">
      <alignment/>
      <protection locked="0"/>
    </xf>
    <xf numFmtId="241" fontId="127" fillId="0" borderId="0">
      <alignment/>
      <protection locked="0"/>
    </xf>
    <xf numFmtId="2" fontId="13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6" fontId="134" fillId="0" borderId="0" applyNumberFormat="0" applyFill="0" applyBorder="0" applyProtection="0">
      <alignment/>
    </xf>
    <xf numFmtId="186" fontId="135" fillId="0" borderId="0" applyNumberFormat="0" applyFill="0" applyBorder="0" applyProtection="0">
      <alignment vertical="center"/>
    </xf>
    <xf numFmtId="186" fontId="136" fillId="0" borderId="0" applyNumberFormat="0" applyFill="0" applyBorder="0" applyAlignment="0" applyProtection="0"/>
    <xf numFmtId="186" fontId="137" fillId="0" borderId="0" applyNumberFormat="0" applyFill="0" applyBorder="0" applyProtection="0">
      <alignment vertical="center"/>
    </xf>
    <xf numFmtId="186" fontId="138" fillId="0" borderId="0" applyNumberFormat="0" applyFill="0" applyBorder="0" applyAlignment="0" applyProtection="0"/>
    <xf numFmtId="186" fontId="136" fillId="0" borderId="0" applyNumberFormat="0" applyFill="0" applyBorder="0" applyAlignment="0" applyProtection="0"/>
    <xf numFmtId="186" fontId="139" fillId="0" borderId="0" applyNumberFormat="0" applyFill="0" applyBorder="0" applyAlignment="0" applyProtection="0"/>
    <xf numFmtId="242" fontId="0" fillId="0" borderId="15" applyFont="0" applyFill="0" applyBorder="0" applyProtection="0">
      <alignment/>
    </xf>
    <xf numFmtId="0" fontId="140" fillId="5" borderId="0" applyNumberFormat="0" applyBorder="0" applyAlignment="0" applyProtection="0"/>
    <xf numFmtId="186" fontId="141" fillId="5" borderId="0" applyNumberFormat="0" applyBorder="0" applyAlignment="0" applyProtection="0"/>
    <xf numFmtId="38" fontId="10" fillId="2" borderId="0" applyNumberFormat="0" applyBorder="0" applyAlignment="0" applyProtection="0"/>
    <xf numFmtId="0" fontId="13" fillId="0" borderId="0">
      <alignment/>
      <protection/>
    </xf>
    <xf numFmtId="0" fontId="142" fillId="24" borderId="0">
      <alignment/>
      <protection/>
    </xf>
    <xf numFmtId="0" fontId="143" fillId="0" borderId="0">
      <alignment horizontal="left"/>
      <protection/>
    </xf>
    <xf numFmtId="0" fontId="22" fillId="0" borderId="16" applyNumberFormat="0" applyAlignment="0" applyProtection="0"/>
    <xf numFmtId="0" fontId="22" fillId="0" borderId="17">
      <alignment horizontal="left" vertical="center"/>
      <protection/>
    </xf>
    <xf numFmtId="14" fontId="18" fillId="7" borderId="18">
      <alignment horizontal="center" vertical="center" wrapText="1"/>
      <protection/>
    </xf>
    <xf numFmtId="0" fontId="23" fillId="0" borderId="0" applyNumberFormat="0" applyFill="0" applyBorder="0" applyAlignment="0" applyProtection="0"/>
    <xf numFmtId="186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6" fontId="22" fillId="0" borderId="0" applyNumberFormat="0" applyFill="0" applyBorder="0" applyAlignment="0" applyProtection="0"/>
    <xf numFmtId="0" fontId="144" fillId="0" borderId="19" applyNumberFormat="0" applyFill="0" applyAlignment="0" applyProtection="0"/>
    <xf numFmtId="186" fontId="145" fillId="0" borderId="19" applyNumberFormat="0" applyFill="0" applyAlignment="0" applyProtection="0"/>
    <xf numFmtId="0" fontId="144" fillId="0" borderId="0" applyNumberFormat="0" applyFill="0" applyBorder="0" applyAlignment="0" applyProtection="0"/>
    <xf numFmtId="186" fontId="145" fillId="0" borderId="0" applyNumberFormat="0" applyFill="0" applyBorder="0" applyAlignment="0" applyProtection="0"/>
    <xf numFmtId="0" fontId="146" fillId="0" borderId="0" applyFill="0" applyAlignment="0" applyProtection="0"/>
    <xf numFmtId="0" fontId="146" fillId="0" borderId="5" applyFill="0" applyAlignment="0" applyProtection="0"/>
    <xf numFmtId="240" fontId="131" fillId="0" borderId="0">
      <alignment/>
      <protection locked="0"/>
    </xf>
    <xf numFmtId="240" fontId="131" fillId="0" borderId="0">
      <alignment/>
      <protection locked="0"/>
    </xf>
    <xf numFmtId="0" fontId="147" fillId="0" borderId="18">
      <alignment horizontal="center"/>
      <protection/>
    </xf>
    <xf numFmtId="0" fontId="147" fillId="0" borderId="0">
      <alignment horizontal="center"/>
      <protection/>
    </xf>
    <xf numFmtId="5" fontId="4" fillId="25" borderId="3" applyNumberFormat="0" applyAlignment="0">
      <protection/>
    </xf>
    <xf numFmtId="49" fontId="12" fillId="0" borderId="3">
      <alignment vertical="center"/>
      <protection/>
    </xf>
    <xf numFmtId="0" fontId="7" fillId="0" borderId="0" applyNumberFormat="0" applyFill="0" applyBorder="0" applyAlignment="0" applyProtection="0"/>
    <xf numFmtId="41" fontId="84" fillId="0" borderId="0" applyFont="0" applyFill="0" applyBorder="0" applyAlignment="0" applyProtection="0"/>
    <xf numFmtId="0" fontId="148" fillId="8" borderId="6" applyNumberFormat="0" applyAlignment="0" applyProtection="0"/>
    <xf numFmtId="10" fontId="10" fillId="26" borderId="3" applyNumberFormat="0" applyBorder="0" applyAlignment="0" applyProtection="0"/>
    <xf numFmtId="186" fontId="149" fillId="8" borderId="6" applyNumberFormat="0" applyAlignment="0" applyProtection="0"/>
    <xf numFmtId="186" fontId="149" fillId="8" borderId="6" applyNumberFormat="0" applyAlignment="0" applyProtection="0"/>
    <xf numFmtId="186" fontId="149" fillId="8" borderId="6" applyNumberFormat="0" applyAlignment="0" applyProtection="0"/>
    <xf numFmtId="197" fontId="150" fillId="27" borderId="0">
      <alignment/>
      <protection/>
    </xf>
    <xf numFmtId="3" fontId="151" fillId="0" borderId="0">
      <alignment/>
      <protection/>
    </xf>
    <xf numFmtId="186" fontId="65" fillId="0" borderId="0">
      <alignment/>
      <protection/>
    </xf>
    <xf numFmtId="0" fontId="64" fillId="0" borderId="0" applyNumberFormat="0" applyFont="0" applyFill="0" applyBorder="0" applyProtection="0">
      <alignment horizontal="left" vertical="center"/>
    </xf>
    <xf numFmtId="190" fontId="107" fillId="0" borderId="0" applyFill="0" applyBorder="0" applyAlignment="0">
      <protection/>
    </xf>
    <xf numFmtId="198" fontId="0" fillId="0" borderId="0" applyFill="0" applyBorder="0" applyAlignment="0">
      <protection/>
    </xf>
    <xf numFmtId="190" fontId="107" fillId="0" borderId="0" applyFill="0" applyBorder="0" applyAlignment="0">
      <protection/>
    </xf>
    <xf numFmtId="202" fontId="0" fillId="0" borderId="0" applyFill="0" applyBorder="0" applyAlignment="0">
      <protection/>
    </xf>
    <xf numFmtId="198" fontId="0" fillId="0" borderId="0" applyFill="0" applyBorder="0" applyAlignment="0">
      <protection/>
    </xf>
    <xf numFmtId="0" fontId="152" fillId="0" borderId="20" applyNumberFormat="0" applyFill="0" applyAlignment="0" applyProtection="0"/>
    <xf numFmtId="186" fontId="153" fillId="0" borderId="20" applyNumberFormat="0" applyFill="0" applyAlignment="0" applyProtection="0"/>
    <xf numFmtId="197" fontId="150" fillId="28" borderId="0">
      <alignment/>
      <protection/>
    </xf>
    <xf numFmtId="203" fontId="10" fillId="0" borderId="7" applyFont="0">
      <alignment/>
      <protection/>
    </xf>
    <xf numFmtId="3" fontId="13" fillId="0" borderId="21">
      <alignment/>
      <protection/>
    </xf>
    <xf numFmtId="0" fontId="13" fillId="0" borderId="0" applyFill="0" applyBorder="0" applyAlignment="0" applyProtection="0"/>
    <xf numFmtId="38" fontId="65" fillId="0" borderId="0" applyFont="0" applyFill="0" applyBorder="0" applyAlignment="0" applyProtection="0"/>
    <xf numFmtId="40" fontId="65" fillId="0" borderId="0" applyFont="0" applyFill="0" applyBorder="0" applyAlignment="0" applyProtection="0"/>
    <xf numFmtId="182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54" fillId="0" borderId="18">
      <alignment/>
      <protection/>
    </xf>
    <xf numFmtId="243" fontId="155" fillId="0" borderId="22">
      <alignment/>
      <protection/>
    </xf>
    <xf numFmtId="177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244" fontId="5" fillId="0" borderId="0" applyFont="0" applyFill="0" applyBorder="0" applyAlignment="0" applyProtection="0"/>
    <xf numFmtId="245" fontId="5" fillId="0" borderId="0" applyFont="0" applyFill="0" applyBorder="0" applyAlignment="0" applyProtection="0"/>
    <xf numFmtId="246" fontId="127" fillId="0" borderId="0">
      <alignment/>
      <protection locked="0"/>
    </xf>
    <xf numFmtId="247" fontId="0" fillId="0" borderId="0" applyFont="0" applyFill="0" applyBorder="0" applyAlignment="0" applyProtection="0"/>
    <xf numFmtId="248" fontId="0" fillId="0" borderId="0" applyFont="0" applyFill="0" applyBorder="0" applyAlignment="0" applyProtection="0"/>
    <xf numFmtId="246" fontId="127" fillId="0" borderId="0">
      <alignment/>
      <protection locked="0"/>
    </xf>
    <xf numFmtId="186" fontId="156" fillId="0" borderId="0">
      <alignment/>
      <protection/>
    </xf>
    <xf numFmtId="0" fontId="39" fillId="0" borderId="0" applyNumberFormat="0" applyFont="0" applyFill="0" applyAlignment="0">
      <protection/>
    </xf>
    <xf numFmtId="3" fontId="0" fillId="0" borderId="8">
      <alignment vertical="center"/>
      <protection/>
    </xf>
    <xf numFmtId="0" fontId="157" fillId="29" borderId="0" applyNumberFormat="0" applyBorder="0" applyAlignment="0" applyProtection="0"/>
    <xf numFmtId="186" fontId="158" fillId="29" borderId="0" applyNumberFormat="0" applyBorder="0" applyAlignment="0" applyProtection="0"/>
    <xf numFmtId="0" fontId="56" fillId="0" borderId="3">
      <alignment/>
      <protection/>
    </xf>
    <xf numFmtId="186" fontId="56" fillId="0" borderId="3">
      <alignment/>
      <protection/>
    </xf>
    <xf numFmtId="0" fontId="64" fillId="0" borderId="0">
      <alignment/>
      <protection/>
    </xf>
    <xf numFmtId="186" fontId="64" fillId="0" borderId="0">
      <alignment/>
      <protection/>
    </xf>
    <xf numFmtId="0" fontId="56" fillId="0" borderId="3">
      <alignment/>
      <protection/>
    </xf>
    <xf numFmtId="37" fontId="159" fillId="0" borderId="0">
      <alignment/>
      <protection/>
    </xf>
    <xf numFmtId="0" fontId="160" fillId="0" borderId="3" applyNumberFormat="0" applyFont="0" applyFill="0" applyBorder="0" applyAlignment="0">
      <protection/>
    </xf>
    <xf numFmtId="172" fontId="13" fillId="0" borderId="0">
      <alignment/>
      <protection/>
    </xf>
    <xf numFmtId="186" fontId="161" fillId="0" borderId="0">
      <alignment/>
      <protection/>
    </xf>
    <xf numFmtId="186" fontId="0" fillId="0" borderId="0">
      <alignment/>
      <protection/>
    </xf>
    <xf numFmtId="186" fontId="13" fillId="0" borderId="0">
      <alignment/>
      <protection/>
    </xf>
    <xf numFmtId="186" fontId="29" fillId="0" borderId="0">
      <alignment/>
      <protection/>
    </xf>
    <xf numFmtId="186" fontId="29" fillId="0" borderId="0">
      <alignment/>
      <protection/>
    </xf>
    <xf numFmtId="186" fontId="29" fillId="0" borderId="0">
      <alignment/>
      <protection/>
    </xf>
    <xf numFmtId="186" fontId="162" fillId="0" borderId="0">
      <alignment/>
      <protection/>
    </xf>
    <xf numFmtId="186" fontId="162" fillId="0" borderId="0">
      <alignment/>
      <protection/>
    </xf>
    <xf numFmtId="186" fontId="16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84" fillId="0" borderId="0">
      <alignment/>
      <protection/>
    </xf>
    <xf numFmtId="186" fontId="163" fillId="0" borderId="0">
      <alignment/>
      <protection/>
    </xf>
    <xf numFmtId="186" fontId="13" fillId="0" borderId="0">
      <alignment/>
      <protection/>
    </xf>
    <xf numFmtId="186" fontId="29" fillId="0" borderId="0">
      <alignment/>
      <protection/>
    </xf>
    <xf numFmtId="0" fontId="13" fillId="0" borderId="0">
      <alignment/>
      <protection/>
    </xf>
    <xf numFmtId="186" fontId="162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186" fontId="114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162" fillId="0" borderId="0">
      <alignment/>
      <protection/>
    </xf>
    <xf numFmtId="0" fontId="164" fillId="0" borderId="0">
      <alignment/>
      <protection/>
    </xf>
    <xf numFmtId="186" fontId="84" fillId="0" borderId="0">
      <alignment/>
      <protection/>
    </xf>
    <xf numFmtId="0" fontId="113" fillId="0" borderId="0">
      <alignment/>
      <protection/>
    </xf>
    <xf numFmtId="186" fontId="13" fillId="0" borderId="0">
      <alignment/>
      <protection/>
    </xf>
    <xf numFmtId="0" fontId="162" fillId="0" borderId="0">
      <alignment/>
      <protection/>
    </xf>
    <xf numFmtId="186" fontId="84" fillId="0" borderId="0">
      <alignment/>
      <protection/>
    </xf>
    <xf numFmtId="186" fontId="13" fillId="0" borderId="0">
      <alignment/>
      <protection/>
    </xf>
    <xf numFmtId="186" fontId="162" fillId="0" borderId="0">
      <alignment/>
      <protection/>
    </xf>
    <xf numFmtId="186" fontId="164" fillId="0" borderId="0">
      <alignment/>
      <protection/>
    </xf>
    <xf numFmtId="186" fontId="13" fillId="0" borderId="0" applyAlignment="0">
      <protection/>
    </xf>
    <xf numFmtId="0" fontId="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30" borderId="23" applyNumberFormat="0" applyFont="0" applyAlignment="0" applyProtection="0"/>
    <xf numFmtId="186" fontId="33" fillId="30" borderId="23" applyNumberFormat="0" applyFont="0" applyAlignment="0" applyProtection="0"/>
    <xf numFmtId="3" fontId="165" fillId="0" borderId="0" applyFont="0" applyFill="0" applyBorder="0" applyAlignment="0" applyProtection="0"/>
    <xf numFmtId="183" fontId="86" fillId="0" borderId="0" applyFont="0" applyFill="0" applyBorder="0" applyAlignment="0" applyProtection="0"/>
    <xf numFmtId="182" fontId="86" fillId="0" borderId="0" applyFon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Font="0" applyFill="0" applyBorder="0" applyAlignment="0" applyProtection="0"/>
    <xf numFmtId="0" fontId="64" fillId="0" borderId="0">
      <alignment/>
      <protection/>
    </xf>
    <xf numFmtId="0" fontId="166" fillId="2" borderId="24" applyNumberFormat="0" applyAlignment="0" applyProtection="0"/>
    <xf numFmtId="186" fontId="167" fillId="2" borderId="24" applyNumberFormat="0" applyAlignment="0" applyProtection="0"/>
    <xf numFmtId="186" fontId="93" fillId="0" borderId="0">
      <alignment/>
      <protection/>
    </xf>
    <xf numFmtId="14" fontId="101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49" fontId="13" fillId="0" borderId="0" applyFont="0" applyFill="0" applyBorder="0" applyAlignment="0" applyProtection="0"/>
    <xf numFmtId="250" fontId="13" fillId="0" borderId="0" applyFont="0" applyFill="0" applyBorder="0" applyAlignment="0" applyProtection="0"/>
    <xf numFmtId="251" fontId="146" fillId="0" borderId="0" applyFont="0" applyFill="0" applyBorder="0" applyAlignment="0" applyProtection="0"/>
    <xf numFmtId="252" fontId="13" fillId="0" borderId="0" applyFont="0" applyFill="0" applyBorder="0" applyAlignment="0" applyProtection="0"/>
    <xf numFmtId="252" fontId="13" fillId="0" borderId="0" applyFont="0" applyFill="0" applyBorder="0" applyAlignment="0" applyProtection="0"/>
    <xf numFmtId="201" fontId="0" fillId="0" borderId="0" applyFont="0" applyFill="0" applyBorder="0" applyAlignment="0" applyProtection="0"/>
    <xf numFmtId="253" fontId="0" fillId="0" borderId="0" applyFont="0" applyFill="0" applyBorder="0" applyAlignment="0" applyProtection="0"/>
    <xf numFmtId="10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4" fontId="13" fillId="0" borderId="0" applyFont="0" applyFill="0" applyBorder="0" applyAlignment="0" applyProtection="0"/>
    <xf numFmtId="21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249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254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86" fontId="168" fillId="0" borderId="0" applyNumberFormat="0" applyFill="0" applyBorder="0" applyProtection="0">
      <alignment horizontal="center"/>
    </xf>
    <xf numFmtId="9" fontId="13" fillId="0" borderId="0" applyFont="0" applyFill="0" applyBorder="0" applyAlignment="0" applyProtection="0"/>
    <xf numFmtId="9" fontId="65" fillId="0" borderId="25" applyNumberFormat="0" applyBorder="0">
      <alignment/>
      <protection/>
    </xf>
    <xf numFmtId="255" fontId="127" fillId="0" borderId="0">
      <alignment/>
      <protection locked="0"/>
    </xf>
    <xf numFmtId="190" fontId="107" fillId="0" borderId="0" applyFill="0" applyBorder="0" applyAlignment="0">
      <protection/>
    </xf>
    <xf numFmtId="198" fontId="0" fillId="0" borderId="0" applyFill="0" applyBorder="0" applyAlignment="0">
      <protection/>
    </xf>
    <xf numFmtId="190" fontId="107" fillId="0" borderId="0" applyFill="0" applyBorder="0" applyAlignment="0">
      <protection/>
    </xf>
    <xf numFmtId="202" fontId="0" fillId="0" borderId="0" applyFill="0" applyBorder="0" applyAlignment="0">
      <protection/>
    </xf>
    <xf numFmtId="198" fontId="0" fillId="0" borderId="0" applyFill="0" applyBorder="0" applyAlignment="0">
      <protection/>
    </xf>
    <xf numFmtId="0" fontId="169" fillId="0" borderId="0">
      <alignment/>
      <protection/>
    </xf>
    <xf numFmtId="0" fontId="65" fillId="0" borderId="0" applyNumberFormat="0" applyFont="0" applyFill="0" applyBorder="0" applyAlignment="0" applyProtection="0"/>
    <xf numFmtId="15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0" fontId="170" fillId="0" borderId="18">
      <alignment horizontal="center"/>
      <protection/>
    </xf>
    <xf numFmtId="3" fontId="65" fillId="0" borderId="0" applyFont="0" applyFill="0" applyBorder="0" applyAlignment="0" applyProtection="0"/>
    <xf numFmtId="186" fontId="65" fillId="31" borderId="0" applyNumberFormat="0" applyFont="0" applyBorder="0" applyAlignment="0" applyProtection="0"/>
    <xf numFmtId="0" fontId="171" fillId="32" borderId="0" applyNumberFormat="0" applyFont="0" applyBorder="0" applyAlignment="0">
      <protection/>
    </xf>
    <xf numFmtId="256" fontId="13" fillId="0" borderId="0" applyNumberFormat="0" applyFill="0" applyBorder="0" applyAlignment="0" applyProtection="0"/>
    <xf numFmtId="256" fontId="13" fillId="0" borderId="0" applyNumberFormat="0" applyFill="0" applyBorder="0" applyAlignment="0" applyProtection="0"/>
    <xf numFmtId="41" fontId="84" fillId="0" borderId="0" applyFont="0" applyFill="0" applyBorder="0" applyAlignment="0" applyProtection="0"/>
    <xf numFmtId="0" fontId="0" fillId="0" borderId="0" applyNumberFormat="0" applyFill="0" applyBorder="0" applyAlignment="0" applyProtection="0"/>
    <xf numFmtId="257" fontId="172" fillId="0" borderId="0" applyFont="0" applyFill="0" applyBorder="0" applyAlignment="0" applyProtection="0"/>
    <xf numFmtId="0" fontId="171" fillId="1" borderId="17" applyNumberFormat="0" applyFont="0" applyAlignment="0">
      <protection/>
    </xf>
    <xf numFmtId="0" fontId="1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4" fillId="0" borderId="0" applyNumberFormat="0" applyFill="0" applyBorder="0" applyAlignment="0">
      <protection/>
    </xf>
    <xf numFmtId="0" fontId="13" fillId="33" borderId="0">
      <alignment/>
      <protection/>
    </xf>
    <xf numFmtId="0" fontId="65" fillId="0" borderId="0" applyFont="0" applyFill="0" applyBorder="0" applyAlignment="0" applyProtection="0"/>
    <xf numFmtId="258" fontId="56" fillId="0" borderId="0" applyFont="0" applyFill="0" applyBorder="0" applyAlignment="0" applyProtection="0"/>
    <xf numFmtId="258" fontId="56" fillId="0" borderId="0" applyFont="0" applyFill="0" applyBorder="0" applyAlignment="0" applyProtection="0"/>
    <xf numFmtId="258" fontId="56" fillId="0" borderId="0" applyFont="0" applyFill="0" applyBorder="0" applyAlignment="0" applyProtection="0"/>
    <xf numFmtId="258" fontId="56" fillId="0" borderId="0" applyFont="0" applyFill="0" applyBorder="0" applyAlignment="0" applyProtection="0"/>
    <xf numFmtId="258" fontId="56" fillId="0" borderId="0" applyFont="0" applyFill="0" applyBorder="0" applyAlignment="0" applyProtection="0"/>
    <xf numFmtId="0" fontId="154" fillId="0" borderId="0">
      <alignment/>
      <protection/>
    </xf>
    <xf numFmtId="40" fontId="175" fillId="0" borderId="0" applyBorder="0">
      <alignment horizontal="right"/>
      <protection/>
    </xf>
    <xf numFmtId="186" fontId="176" fillId="0" borderId="0">
      <alignment/>
      <protection/>
    </xf>
    <xf numFmtId="259" fontId="56" fillId="0" borderId="26">
      <alignment horizontal="right" vertical="center"/>
      <protection/>
    </xf>
    <xf numFmtId="259" fontId="56" fillId="0" borderId="26">
      <alignment horizontal="right" vertical="center"/>
      <protection/>
    </xf>
    <xf numFmtId="259" fontId="56" fillId="0" borderId="26">
      <alignment horizontal="right" vertical="center"/>
      <protection/>
    </xf>
    <xf numFmtId="259" fontId="56" fillId="0" borderId="26">
      <alignment horizontal="right" vertical="center"/>
      <protection/>
    </xf>
    <xf numFmtId="259" fontId="56" fillId="0" borderId="26">
      <alignment horizontal="right" vertical="center"/>
      <protection/>
    </xf>
    <xf numFmtId="259" fontId="56" fillId="0" borderId="26">
      <alignment horizontal="right" vertical="center"/>
      <protection/>
    </xf>
    <xf numFmtId="259" fontId="56" fillId="0" borderId="26">
      <alignment horizontal="right" vertical="center"/>
      <protection/>
    </xf>
    <xf numFmtId="260" fontId="56" fillId="0" borderId="26">
      <alignment horizontal="right" vertical="center"/>
      <protection/>
    </xf>
    <xf numFmtId="259" fontId="56" fillId="0" borderId="26">
      <alignment horizontal="right" vertical="center"/>
      <protection/>
    </xf>
    <xf numFmtId="259" fontId="56" fillId="0" borderId="26">
      <alignment horizontal="right" vertical="center"/>
      <protection/>
    </xf>
    <xf numFmtId="259" fontId="56" fillId="0" borderId="26">
      <alignment horizontal="right" vertical="center"/>
      <protection/>
    </xf>
    <xf numFmtId="259" fontId="56" fillId="0" borderId="26">
      <alignment horizontal="right" vertical="center"/>
      <protection/>
    </xf>
    <xf numFmtId="259" fontId="56" fillId="0" borderId="26">
      <alignment horizontal="right" vertical="center"/>
      <protection/>
    </xf>
    <xf numFmtId="259" fontId="56" fillId="0" borderId="26">
      <alignment horizontal="right" vertical="center"/>
      <protection/>
    </xf>
    <xf numFmtId="261" fontId="0" fillId="0" borderId="26">
      <alignment horizontal="right" vertical="center"/>
      <protection/>
    </xf>
    <xf numFmtId="261" fontId="0" fillId="0" borderId="26">
      <alignment horizontal="right" vertical="center"/>
      <protection/>
    </xf>
    <xf numFmtId="261" fontId="0" fillId="0" borderId="26">
      <alignment horizontal="right" vertical="center"/>
      <protection/>
    </xf>
    <xf numFmtId="261" fontId="0" fillId="0" borderId="26">
      <alignment horizontal="right" vertical="center"/>
      <protection/>
    </xf>
    <xf numFmtId="261" fontId="1" fillId="0" borderId="26">
      <alignment horizontal="right" vertical="center"/>
      <protection/>
    </xf>
    <xf numFmtId="261" fontId="1" fillId="0" borderId="26">
      <alignment horizontal="right" vertical="center"/>
      <protection/>
    </xf>
    <xf numFmtId="259" fontId="56" fillId="0" borderId="26">
      <alignment horizontal="right" vertical="center"/>
      <protection/>
    </xf>
    <xf numFmtId="259" fontId="56" fillId="0" borderId="26">
      <alignment horizontal="right" vertical="center"/>
      <protection/>
    </xf>
    <xf numFmtId="259" fontId="56" fillId="0" borderId="26">
      <alignment horizontal="right" vertical="center"/>
      <protection/>
    </xf>
    <xf numFmtId="259" fontId="56" fillId="0" borderId="26">
      <alignment horizontal="right" vertical="center"/>
      <protection/>
    </xf>
    <xf numFmtId="259" fontId="56" fillId="0" borderId="26">
      <alignment horizontal="right" vertical="center"/>
      <protection/>
    </xf>
    <xf numFmtId="259" fontId="56" fillId="0" borderId="26">
      <alignment horizontal="right" vertical="center"/>
      <protection/>
    </xf>
    <xf numFmtId="259" fontId="56" fillId="0" borderId="26">
      <alignment horizontal="right" vertical="center"/>
      <protection/>
    </xf>
    <xf numFmtId="259" fontId="56" fillId="0" borderId="26">
      <alignment horizontal="right" vertical="center"/>
      <protection/>
    </xf>
    <xf numFmtId="259" fontId="56" fillId="0" borderId="26">
      <alignment horizontal="right" vertical="center"/>
      <protection/>
    </xf>
    <xf numFmtId="259" fontId="56" fillId="0" borderId="26">
      <alignment horizontal="right" vertical="center"/>
      <protection/>
    </xf>
    <xf numFmtId="259" fontId="56" fillId="0" borderId="26">
      <alignment horizontal="right" vertical="center"/>
      <protection/>
    </xf>
    <xf numFmtId="259" fontId="56" fillId="0" borderId="26">
      <alignment horizontal="right" vertical="center"/>
      <protection/>
    </xf>
    <xf numFmtId="259" fontId="56" fillId="0" borderId="26">
      <alignment horizontal="right" vertical="center"/>
      <protection/>
    </xf>
    <xf numFmtId="259" fontId="56" fillId="0" borderId="26">
      <alignment horizontal="right" vertical="center"/>
      <protection/>
    </xf>
    <xf numFmtId="259" fontId="56" fillId="0" borderId="26">
      <alignment horizontal="right" vertical="center"/>
      <protection/>
    </xf>
    <xf numFmtId="259" fontId="56" fillId="0" borderId="26">
      <alignment horizontal="right" vertical="center"/>
      <protection/>
    </xf>
    <xf numFmtId="259" fontId="56" fillId="0" borderId="26">
      <alignment horizontal="right" vertical="center"/>
      <protection/>
    </xf>
    <xf numFmtId="203" fontId="121" fillId="0" borderId="1">
      <alignment/>
      <protection hidden="1"/>
    </xf>
    <xf numFmtId="49" fontId="63" fillId="0" borderId="0" applyFill="0" applyBorder="0" applyAlignment="0">
      <protection/>
    </xf>
    <xf numFmtId="262" fontId="13" fillId="0" borderId="0" applyFill="0" applyBorder="0" applyAlignment="0">
      <protection/>
    </xf>
    <xf numFmtId="263" fontId="13" fillId="0" borderId="0" applyFill="0" applyBorder="0" applyAlignment="0">
      <protection/>
    </xf>
    <xf numFmtId="264" fontId="56" fillId="0" borderId="26">
      <alignment horizontal="center"/>
      <protection/>
    </xf>
    <xf numFmtId="0" fontId="146" fillId="0" borderId="0" applyNumberFormat="0" applyFill="0" applyBorder="0" applyAlignment="0" applyProtection="0"/>
    <xf numFmtId="264" fontId="56" fillId="0" borderId="26">
      <alignment horizontal="center"/>
      <protection/>
    </xf>
    <xf numFmtId="186" fontId="179" fillId="0" borderId="27">
      <alignment/>
      <protection/>
    </xf>
    <xf numFmtId="0" fontId="5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86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3" fontId="180" fillId="0" borderId="28" applyNumberFormat="0" applyBorder="0" applyAlignment="0">
      <protection/>
    </xf>
    <xf numFmtId="186" fontId="181" fillId="0" borderId="0" applyFont="0">
      <alignment horizontal="centerContinuous"/>
      <protection/>
    </xf>
    <xf numFmtId="0" fontId="177" fillId="0" borderId="0" applyFill="0" applyBorder="0" applyProtection="0">
      <alignment horizontal="left" vertical="top"/>
    </xf>
    <xf numFmtId="0" fontId="178" fillId="0" borderId="0" applyNumberFormat="0" applyFill="0" applyBorder="0" applyAlignment="0" applyProtection="0"/>
    <xf numFmtId="186" fontId="178" fillId="0" borderId="0" applyNumberFormat="0" applyFill="0" applyBorder="0" applyAlignment="0" applyProtection="0"/>
    <xf numFmtId="0" fontId="13" fillId="0" borderId="29" applyNumberFormat="0" applyFont="0" applyFill="0" applyAlignment="0" applyProtection="0"/>
    <xf numFmtId="186" fontId="13" fillId="0" borderId="29" applyNumberFormat="0" applyFont="0" applyFill="0" applyAlignment="0" applyProtection="0"/>
    <xf numFmtId="0" fontId="155" fillId="0" borderId="30" applyNumberFormat="0" applyAlignment="0">
      <protection/>
    </xf>
    <xf numFmtId="177" fontId="5" fillId="0" borderId="0" applyFont="0" applyFill="0" applyBorder="0" applyAlignment="0" applyProtection="0"/>
    <xf numFmtId="263" fontId="56" fillId="0" borderId="0">
      <alignment/>
      <protection/>
    </xf>
    <xf numFmtId="265" fontId="56" fillId="0" borderId="3">
      <alignment/>
      <protection/>
    </xf>
    <xf numFmtId="266" fontId="65" fillId="0" borderId="0">
      <alignment/>
      <protection/>
    </xf>
    <xf numFmtId="186" fontId="182" fillId="0" borderId="0">
      <alignment/>
      <protection/>
    </xf>
    <xf numFmtId="3" fontId="56" fillId="0" borderId="0" applyNumberFormat="0" applyBorder="0" applyAlignment="0" applyProtection="0"/>
    <xf numFmtId="3" fontId="183" fillId="0" borderId="0">
      <alignment/>
      <protection locked="0"/>
    </xf>
    <xf numFmtId="186" fontId="182" fillId="0" borderId="0">
      <alignment/>
      <protection/>
    </xf>
    <xf numFmtId="266" fontId="65" fillId="0" borderId="0">
      <alignment/>
      <protection/>
    </xf>
    <xf numFmtId="5" fontId="184" fillId="34" borderId="11">
      <alignment vertical="top"/>
      <protection/>
    </xf>
    <xf numFmtId="0" fontId="1" fillId="35" borderId="3">
      <alignment horizontal="left" vertical="center"/>
      <protection/>
    </xf>
    <xf numFmtId="6" fontId="185" fillId="36" borderId="11">
      <alignment/>
      <protection/>
    </xf>
    <xf numFmtId="5" fontId="44" fillId="0" borderId="11">
      <alignment horizontal="left" vertical="top"/>
      <protection/>
    </xf>
    <xf numFmtId="186" fontId="46" fillId="37" borderId="0">
      <alignment horizontal="left" vertical="center"/>
      <protection/>
    </xf>
    <xf numFmtId="5" fontId="5" fillId="0" borderId="31">
      <alignment horizontal="left" vertical="top"/>
      <protection/>
    </xf>
    <xf numFmtId="0" fontId="50" fillId="0" borderId="31">
      <alignment horizontal="left" vertical="center"/>
      <protection/>
    </xf>
    <xf numFmtId="267" fontId="13" fillId="0" borderId="0" applyFont="0" applyFill="0" applyBorder="0" applyAlignment="0" applyProtection="0"/>
    <xf numFmtId="268" fontId="1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86" fontId="186" fillId="0" borderId="0" applyNumberFormat="0" applyFill="0" applyBorder="0" applyAlignment="0" applyProtection="0"/>
    <xf numFmtId="0" fontId="187" fillId="0" borderId="0" applyNumberFormat="0" applyFont="0" applyFill="0" applyBorder="0" applyProtection="0">
      <alignment horizontal="center" vertical="center" wrapText="1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269" fontId="13" fillId="0" borderId="0" applyFont="0" applyFill="0" applyBorder="0" applyAlignment="0" applyProtection="0"/>
    <xf numFmtId="270" fontId="13" fillId="0" borderId="0" applyFont="0" applyFill="0" applyBorder="0" applyAlignment="0" applyProtection="0"/>
    <xf numFmtId="230" fontId="13" fillId="0" borderId="0" applyFont="0" applyFill="0" applyBorder="0" applyAlignment="0" applyProtection="0"/>
    <xf numFmtId="271" fontId="13" fillId="0" borderId="0" applyFont="0" applyFill="0" applyBorder="0" applyAlignment="0" applyProtection="0"/>
    <xf numFmtId="272" fontId="13" fillId="0" borderId="0" applyFont="0" applyFill="0" applyBorder="0" applyAlignment="0" applyProtection="0"/>
    <xf numFmtId="273" fontId="13" fillId="0" borderId="0" applyFont="0" applyFill="0" applyBorder="0" applyAlignment="0" applyProtection="0"/>
    <xf numFmtId="274" fontId="1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88" fillId="0" borderId="0">
      <alignment vertical="center"/>
      <protection/>
    </xf>
    <xf numFmtId="42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0" fontId="189" fillId="0" borderId="0">
      <alignment/>
      <protection/>
    </xf>
    <xf numFmtId="0" fontId="190" fillId="0" borderId="0" applyFont="0" applyFill="0" applyBorder="0" applyAlignment="0" applyProtection="0"/>
    <xf numFmtId="0" fontId="190" fillId="0" borderId="0" applyFont="0" applyFill="0" applyBorder="0" applyAlignment="0" applyProtection="0"/>
    <xf numFmtId="0" fontId="67" fillId="0" borderId="0">
      <alignment vertical="center"/>
      <protection/>
    </xf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9" fontId="191" fillId="0" borderId="0" applyBorder="0" applyAlignment="0" applyProtection="0"/>
    <xf numFmtId="0" fontId="25" fillId="0" borderId="0">
      <alignment/>
      <protection/>
    </xf>
    <xf numFmtId="186" fontId="107" fillId="0" borderId="0">
      <alignment/>
      <protection/>
    </xf>
    <xf numFmtId="186" fontId="107" fillId="0" borderId="0">
      <alignment/>
      <protection/>
    </xf>
    <xf numFmtId="186" fontId="107" fillId="0" borderId="0">
      <alignment/>
      <protection/>
    </xf>
    <xf numFmtId="186" fontId="107" fillId="0" borderId="0">
      <alignment/>
      <protection/>
    </xf>
    <xf numFmtId="186" fontId="107" fillId="0" borderId="0">
      <alignment/>
      <protection/>
    </xf>
    <xf numFmtId="186" fontId="107" fillId="0" borderId="0">
      <alignment/>
      <protection/>
    </xf>
    <xf numFmtId="186" fontId="107" fillId="0" borderId="0">
      <alignment/>
      <protection/>
    </xf>
    <xf numFmtId="186" fontId="107" fillId="0" borderId="0">
      <alignment/>
      <protection/>
    </xf>
    <xf numFmtId="0" fontId="161" fillId="0" borderId="0" applyFont="0" applyFill="0" applyBorder="0" applyAlignment="0" applyProtection="0"/>
    <xf numFmtId="0" fontId="161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6" fillId="0" borderId="0">
      <alignment/>
      <protection/>
    </xf>
    <xf numFmtId="0" fontId="13" fillId="0" borderId="0">
      <alignment/>
      <protection/>
    </xf>
    <xf numFmtId="186" fontId="70" fillId="0" borderId="0">
      <alignment/>
      <protection/>
    </xf>
    <xf numFmtId="181" fontId="192" fillId="0" borderId="0" applyFont="0" applyFill="0" applyBorder="0" applyAlignment="0" applyProtection="0"/>
    <xf numFmtId="180" fontId="192" fillId="0" borderId="0" applyFont="0" applyFill="0" applyBorder="0" applyAlignment="0" applyProtection="0"/>
    <xf numFmtId="275" fontId="70" fillId="0" borderId="0" applyFont="0" applyFill="0" applyBorder="0" applyAlignment="0" applyProtection="0"/>
    <xf numFmtId="276" fontId="70" fillId="0" borderId="0" applyFont="0" applyFill="0" applyBorder="0" applyAlignment="0" applyProtection="0"/>
    <xf numFmtId="183" fontId="17" fillId="0" borderId="0" applyFont="0" applyFill="0" applyBorder="0" applyAlignment="0" applyProtection="0"/>
    <xf numFmtId="186" fontId="192" fillId="0" borderId="0">
      <alignment/>
      <protection/>
    </xf>
    <xf numFmtId="18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193" fillId="0" borderId="0">
      <alignment/>
      <protection/>
    </xf>
    <xf numFmtId="9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2" fontId="70" fillId="0" borderId="0" applyFont="0" applyFill="0" applyBorder="0" applyAlignment="0" applyProtection="0"/>
    <xf numFmtId="277" fontId="75" fillId="0" borderId="0" applyFont="0" applyFill="0" applyBorder="0" applyAlignment="0" applyProtection="0"/>
    <xf numFmtId="190" fontId="17" fillId="0" borderId="0" applyFont="0" applyFill="0" applyBorder="0" applyAlignment="0" applyProtection="0"/>
    <xf numFmtId="278" fontId="192" fillId="0" borderId="0" applyFont="0" applyFill="0" applyBorder="0" applyAlignment="0" applyProtection="0"/>
    <xf numFmtId="279" fontId="192" fillId="0" borderId="0" applyFont="0" applyFill="0" applyBorder="0" applyAlignment="0" applyProtection="0"/>
    <xf numFmtId="186" fontId="194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86" fontId="195" fillId="0" borderId="0" applyNumberFormat="0" applyFill="0" applyBorder="0" applyAlignment="0" applyProtection="0"/>
  </cellStyleXfs>
  <cellXfs count="89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1" fillId="0" borderId="0" xfId="0" applyFont="1" applyAlignment="1">
      <alignment/>
    </xf>
    <xf numFmtId="3" fontId="19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0" fontId="13" fillId="0" borderId="0" xfId="673">
      <alignment/>
      <protection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13" fillId="0" borderId="0" xfId="0" applyFont="1" applyAlignment="1">
      <alignment/>
    </xf>
    <xf numFmtId="0" fontId="34" fillId="0" borderId="0" xfId="0" applyFont="1" applyAlignment="1">
      <alignment/>
    </xf>
    <xf numFmtId="0" fontId="34" fillId="26" borderId="0" xfId="0" applyFont="1" applyFill="1" applyAlignment="1">
      <alignment/>
    </xf>
    <xf numFmtId="0" fontId="38" fillId="0" borderId="0" xfId="0" applyFont="1" applyAlignment="1">
      <alignment/>
    </xf>
    <xf numFmtId="3" fontId="2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7" fillId="0" borderId="32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1" fillId="0" borderId="0" xfId="0" applyFont="1" applyAlignment="1">
      <alignment/>
    </xf>
    <xf numFmtId="0" fontId="43" fillId="0" borderId="0" xfId="0" applyFont="1" applyAlignment="1">
      <alignment/>
    </xf>
    <xf numFmtId="0" fontId="29" fillId="26" borderId="0" xfId="0" applyFont="1" applyFill="1" applyAlignment="1">
      <alignment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/>
    </xf>
    <xf numFmtId="172" fontId="50" fillId="0" borderId="0" xfId="0" applyNumberFormat="1" applyFont="1" applyAlignment="1">
      <alignment/>
    </xf>
    <xf numFmtId="38" fontId="0" fillId="0" borderId="0" xfId="0" applyNumberFormat="1" applyAlignment="1">
      <alignment/>
    </xf>
    <xf numFmtId="0" fontId="0" fillId="0" borderId="33" xfId="0" applyBorder="1" applyAlignment="1">
      <alignment/>
    </xf>
    <xf numFmtId="0" fontId="37" fillId="0" borderId="0" xfId="0" applyFont="1" applyAlignment="1">
      <alignment/>
    </xf>
    <xf numFmtId="0" fontId="27" fillId="0" borderId="34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3" fontId="13" fillId="0" borderId="8" xfId="0" applyNumberFormat="1" applyFont="1" applyBorder="1" applyAlignment="1">
      <alignment/>
    </xf>
    <xf numFmtId="0" fontId="32" fillId="0" borderId="35" xfId="0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33" fillId="0" borderId="8" xfId="0" applyFont="1" applyBorder="1" applyAlignment="1">
      <alignment/>
    </xf>
    <xf numFmtId="3" fontId="17" fillId="0" borderId="8" xfId="0" applyNumberFormat="1" applyFont="1" applyFill="1" applyBorder="1" applyAlignment="1">
      <alignment/>
    </xf>
    <xf numFmtId="3" fontId="17" fillId="0" borderId="36" xfId="0" applyNumberFormat="1" applyFont="1" applyBorder="1" applyAlignment="1">
      <alignment/>
    </xf>
    <xf numFmtId="3" fontId="16" fillId="0" borderId="8" xfId="0" applyNumberFormat="1" applyFont="1" applyFill="1" applyBorder="1" applyAlignment="1">
      <alignment/>
    </xf>
    <xf numFmtId="0" fontId="36" fillId="26" borderId="8" xfId="0" applyFont="1" applyFill="1" applyBorder="1" applyAlignment="1">
      <alignment/>
    </xf>
    <xf numFmtId="3" fontId="16" fillId="0" borderId="36" xfId="0" applyNumberFormat="1" applyFont="1" applyBorder="1" applyAlignment="1">
      <alignment/>
    </xf>
    <xf numFmtId="172" fontId="9" fillId="0" borderId="8" xfId="0" applyNumberFormat="1" applyFont="1" applyBorder="1" applyAlignment="1">
      <alignment/>
    </xf>
    <xf numFmtId="0" fontId="0" fillId="0" borderId="37" xfId="0" applyBorder="1" applyAlignment="1">
      <alignment/>
    </xf>
    <xf numFmtId="38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2" fillId="0" borderId="39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0" xfId="0" applyFont="1" applyBorder="1" applyAlignment="1">
      <alignment/>
    </xf>
    <xf numFmtId="3" fontId="19" fillId="0" borderId="8" xfId="0" applyNumberFormat="1" applyFont="1" applyBorder="1" applyAlignment="1">
      <alignment/>
    </xf>
    <xf numFmtId="3" fontId="19" fillId="0" borderId="36" xfId="0" applyNumberFormat="1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4" fontId="13" fillId="0" borderId="31" xfId="0" applyNumberFormat="1" applyFont="1" applyBorder="1" applyAlignment="1">
      <alignment/>
    </xf>
    <xf numFmtId="0" fontId="27" fillId="0" borderId="41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9" fillId="0" borderId="33" xfId="0" applyNumberFormat="1" applyFont="1" applyBorder="1" applyAlignment="1">
      <alignment shrinkToFit="1"/>
    </xf>
    <xf numFmtId="173" fontId="0" fillId="0" borderId="36" xfId="0" applyNumberFormat="1" applyBorder="1" applyAlignment="1">
      <alignment/>
    </xf>
    <xf numFmtId="38" fontId="5" fillId="0" borderId="36" xfId="0" applyNumberFormat="1" applyFont="1" applyBorder="1" applyAlignment="1">
      <alignment/>
    </xf>
    <xf numFmtId="0" fontId="49" fillId="0" borderId="39" xfId="0" applyNumberFormat="1" applyFont="1" applyBorder="1" applyAlignment="1">
      <alignment shrinkToFit="1"/>
    </xf>
    <xf numFmtId="0" fontId="20" fillId="0" borderId="39" xfId="0" applyNumberFormat="1" applyFont="1" applyBorder="1" applyAlignment="1">
      <alignment shrinkToFit="1"/>
    </xf>
    <xf numFmtId="38" fontId="19" fillId="0" borderId="8" xfId="0" applyNumberFormat="1" applyFont="1" applyBorder="1" applyAlignment="1">
      <alignment/>
    </xf>
    <xf numFmtId="173" fontId="19" fillId="0" borderId="8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0" xfId="0" applyFont="1" applyBorder="1" applyAlignment="1">
      <alignment/>
    </xf>
    <xf numFmtId="0" fontId="3" fillId="0" borderId="39" xfId="0" applyFont="1" applyBorder="1" applyAlignment="1">
      <alignment horizontal="left"/>
    </xf>
    <xf numFmtId="0" fontId="30" fillId="26" borderId="0" xfId="0" applyFont="1" applyFill="1" applyAlignment="1">
      <alignment/>
    </xf>
    <xf numFmtId="0" fontId="5" fillId="0" borderId="35" xfId="0" applyFont="1" applyBorder="1" applyAlignment="1">
      <alignment/>
    </xf>
    <xf numFmtId="3" fontId="17" fillId="0" borderId="37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3" fontId="17" fillId="0" borderId="38" xfId="0" applyNumberFormat="1" applyFont="1" applyBorder="1" applyAlignment="1">
      <alignment/>
    </xf>
    <xf numFmtId="0" fontId="27" fillId="0" borderId="34" xfId="0" applyFont="1" applyBorder="1" applyAlignment="1">
      <alignment horizontal="center" vertical="center" wrapText="1" shrinkToFit="1"/>
    </xf>
    <xf numFmtId="0" fontId="1" fillId="0" borderId="35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4" fontId="13" fillId="0" borderId="47" xfId="0" applyNumberFormat="1" applyFont="1" applyBorder="1" applyAlignment="1">
      <alignment/>
    </xf>
    <xf numFmtId="172" fontId="0" fillId="0" borderId="0" xfId="0" applyNumberFormat="1" applyAlignment="1">
      <alignment/>
    </xf>
    <xf numFmtId="0" fontId="21" fillId="0" borderId="8" xfId="0" applyFont="1" applyBorder="1" applyAlignment="1">
      <alignment/>
    </xf>
    <xf numFmtId="0" fontId="0" fillId="0" borderId="48" xfId="0" applyBorder="1" applyAlignment="1">
      <alignment/>
    </xf>
    <xf numFmtId="0" fontId="0" fillId="0" borderId="35" xfId="0" applyBorder="1" applyAlignment="1">
      <alignment/>
    </xf>
    <xf numFmtId="0" fontId="0" fillId="0" borderId="35" xfId="0" applyFill="1" applyBorder="1" applyAlignment="1">
      <alignment/>
    </xf>
    <xf numFmtId="0" fontId="45" fillId="0" borderId="35" xfId="0" applyFont="1" applyFill="1" applyBorder="1" applyAlignment="1">
      <alignment/>
    </xf>
    <xf numFmtId="0" fontId="54" fillId="0" borderId="49" xfId="0" applyFont="1" applyBorder="1" applyAlignment="1">
      <alignment/>
    </xf>
    <xf numFmtId="0" fontId="27" fillId="0" borderId="50" xfId="0" applyFont="1" applyBorder="1" applyAlignment="1">
      <alignment horizontal="center" vertical="center"/>
    </xf>
    <xf numFmtId="0" fontId="0" fillId="0" borderId="51" xfId="0" applyBorder="1" applyAlignment="1">
      <alignment/>
    </xf>
    <xf numFmtId="2" fontId="0" fillId="0" borderId="48" xfId="0" applyNumberFormat="1" applyBorder="1" applyAlignment="1">
      <alignment/>
    </xf>
    <xf numFmtId="0" fontId="13" fillId="0" borderId="28" xfId="0" applyFont="1" applyBorder="1" applyAlignment="1">
      <alignment/>
    </xf>
    <xf numFmtId="0" fontId="13" fillId="0" borderId="8" xfId="0" applyFont="1" applyBorder="1" applyAlignment="1">
      <alignment/>
    </xf>
    <xf numFmtId="2" fontId="13" fillId="0" borderId="8" xfId="0" applyNumberFormat="1" applyFont="1" applyBorder="1" applyAlignment="1">
      <alignment/>
    </xf>
    <xf numFmtId="2" fontId="19" fillId="0" borderId="8" xfId="0" applyNumberFormat="1" applyFont="1" applyBorder="1" applyAlignment="1">
      <alignment/>
    </xf>
    <xf numFmtId="2" fontId="60" fillId="0" borderId="8" xfId="0" applyNumberFormat="1" applyFont="1" applyBorder="1" applyAlignment="1">
      <alignment/>
    </xf>
    <xf numFmtId="3" fontId="13" fillId="0" borderId="48" xfId="0" applyNumberFormat="1" applyFont="1" applyBorder="1" applyAlignment="1">
      <alignment/>
    </xf>
    <xf numFmtId="3" fontId="19" fillId="0" borderId="48" xfId="0" applyNumberFormat="1" applyFont="1" applyBorder="1" applyAlignment="1">
      <alignment/>
    </xf>
    <xf numFmtId="4" fontId="13" fillId="26" borderId="8" xfId="0" applyNumberFormat="1" applyFont="1" applyFill="1" applyBorder="1" applyAlignment="1">
      <alignment/>
    </xf>
    <xf numFmtId="0" fontId="0" fillId="26" borderId="48" xfId="0" applyFill="1" applyBorder="1" applyAlignment="1">
      <alignment/>
    </xf>
    <xf numFmtId="2" fontId="13" fillId="26" borderId="8" xfId="0" applyNumberFormat="1" applyFont="1" applyFill="1" applyBorder="1" applyAlignment="1">
      <alignment/>
    </xf>
    <xf numFmtId="176" fontId="13" fillId="26" borderId="8" xfId="0" applyNumberFormat="1" applyFont="1" applyFill="1" applyBorder="1" applyAlignment="1">
      <alignment/>
    </xf>
    <xf numFmtId="0" fontId="0" fillId="26" borderId="35" xfId="0" applyFill="1" applyBorder="1" applyAlignment="1">
      <alignment horizontal="left" vertical="center" wrapText="1"/>
    </xf>
    <xf numFmtId="38" fontId="0" fillId="0" borderId="52" xfId="0" applyNumberFormat="1" applyBorder="1" applyAlignment="1">
      <alignment/>
    </xf>
    <xf numFmtId="38" fontId="0" fillId="0" borderId="53" xfId="0" applyNumberFormat="1" applyBorder="1" applyAlignment="1">
      <alignment/>
    </xf>
    <xf numFmtId="38" fontId="0" fillId="26" borderId="53" xfId="0" applyNumberFormat="1" applyFill="1" applyBorder="1" applyAlignment="1">
      <alignment/>
    </xf>
    <xf numFmtId="0" fontId="5" fillId="26" borderId="35" xfId="0" applyFont="1" applyFill="1" applyBorder="1" applyAlignment="1">
      <alignment/>
    </xf>
    <xf numFmtId="0" fontId="21" fillId="0" borderId="35" xfId="0" applyFont="1" applyBorder="1" applyAlignment="1">
      <alignment/>
    </xf>
    <xf numFmtId="0" fontId="1" fillId="0" borderId="35" xfId="0" applyFont="1" applyBorder="1" applyAlignment="1">
      <alignment horizontal="left" vertical="center" wrapText="1"/>
    </xf>
    <xf numFmtId="0" fontId="33" fillId="0" borderId="37" xfId="0" applyFont="1" applyBorder="1" applyAlignment="1">
      <alignment/>
    </xf>
    <xf numFmtId="0" fontId="30" fillId="0" borderId="29" xfId="0" applyFont="1" applyBorder="1" applyAlignment="1">
      <alignment/>
    </xf>
    <xf numFmtId="3" fontId="17" fillId="0" borderId="29" xfId="0" applyNumberFormat="1" applyFont="1" applyFill="1" applyBorder="1" applyAlignment="1">
      <alignment/>
    </xf>
    <xf numFmtId="3" fontId="17" fillId="0" borderId="29" xfId="0" applyNumberFormat="1" applyFont="1" applyBorder="1" applyAlignment="1">
      <alignment/>
    </xf>
    <xf numFmtId="0" fontId="36" fillId="0" borderId="29" xfId="0" applyFont="1" applyBorder="1" applyAlignment="1">
      <alignment/>
    </xf>
    <xf numFmtId="0" fontId="32" fillId="0" borderId="54" xfId="0" applyFont="1" applyBorder="1" applyAlignment="1">
      <alignment horizontal="center"/>
    </xf>
    <xf numFmtId="0" fontId="36" fillId="26" borderId="2" xfId="0" applyFont="1" applyFill="1" applyBorder="1" applyAlignment="1">
      <alignment/>
    </xf>
    <xf numFmtId="0" fontId="27" fillId="0" borderId="2" xfId="0" applyFont="1" applyBorder="1" applyAlignment="1">
      <alignment horizontal="center" vertical="center" wrapText="1" shrinkToFit="1"/>
    </xf>
    <xf numFmtId="0" fontId="32" fillId="0" borderId="55" xfId="0" applyFont="1" applyBorder="1" applyAlignment="1">
      <alignment horizontal="center"/>
    </xf>
    <xf numFmtId="176" fontId="13" fillId="26" borderId="56" xfId="0" applyNumberFormat="1" applyFont="1" applyFill="1" applyBorder="1" applyAlignment="1">
      <alignment/>
    </xf>
    <xf numFmtId="0" fontId="0" fillId="26" borderId="57" xfId="0" applyFill="1" applyBorder="1" applyAlignment="1">
      <alignment/>
    </xf>
    <xf numFmtId="38" fontId="0" fillId="26" borderId="58" xfId="0" applyNumberFormat="1" applyFill="1" applyBorder="1" applyAlignment="1">
      <alignment/>
    </xf>
    <xf numFmtId="0" fontId="61" fillId="26" borderId="59" xfId="0" applyFont="1" applyFill="1" applyBorder="1" applyAlignment="1">
      <alignment/>
    </xf>
    <xf numFmtId="176" fontId="62" fillId="26" borderId="56" xfId="0" applyNumberFormat="1" applyFont="1" applyFill="1" applyBorder="1" applyAlignment="1">
      <alignment/>
    </xf>
    <xf numFmtId="0" fontId="38" fillId="26" borderId="57" xfId="0" applyFont="1" applyFill="1" applyBorder="1" applyAlignment="1">
      <alignment/>
    </xf>
    <xf numFmtId="38" fontId="38" fillId="26" borderId="58" xfId="0" applyNumberFormat="1" applyFont="1" applyFill="1" applyBorder="1" applyAlignment="1">
      <alignment/>
    </xf>
    <xf numFmtId="2" fontId="62" fillId="26" borderId="56" xfId="0" applyNumberFormat="1" applyFont="1" applyFill="1" applyBorder="1" applyAlignment="1">
      <alignment/>
    </xf>
    <xf numFmtId="0" fontId="42" fillId="0" borderId="35" xfId="0" applyFont="1" applyBorder="1" applyAlignment="1">
      <alignment/>
    </xf>
    <xf numFmtId="3" fontId="18" fillId="0" borderId="0" xfId="0" applyNumberFormat="1" applyFont="1" applyAlignment="1">
      <alignment/>
    </xf>
    <xf numFmtId="4" fontId="13" fillId="0" borderId="36" xfId="0" applyNumberFormat="1" applyFont="1" applyBorder="1" applyAlignment="1">
      <alignment/>
    </xf>
    <xf numFmtId="4" fontId="13" fillId="0" borderId="8" xfId="0" applyNumberFormat="1" applyFont="1" applyBorder="1" applyAlignment="1">
      <alignment/>
    </xf>
    <xf numFmtId="0" fontId="61" fillId="26" borderId="60" xfId="0" applyFont="1" applyFill="1" applyBorder="1" applyAlignment="1">
      <alignment/>
    </xf>
    <xf numFmtId="176" fontId="62" fillId="26" borderId="61" xfId="0" applyNumberFormat="1" applyFont="1" applyFill="1" applyBorder="1" applyAlignment="1">
      <alignment/>
    </xf>
    <xf numFmtId="0" fontId="38" fillId="26" borderId="62" xfId="0" applyFont="1" applyFill="1" applyBorder="1" applyAlignment="1">
      <alignment/>
    </xf>
    <xf numFmtId="38" fontId="38" fillId="26" borderId="63" xfId="0" applyNumberFormat="1" applyFont="1" applyFill="1" applyBorder="1" applyAlignment="1">
      <alignment/>
    </xf>
    <xf numFmtId="3" fontId="13" fillId="26" borderId="8" xfId="0" applyNumberFormat="1" applyFont="1" applyFill="1" applyBorder="1" applyAlignment="1">
      <alignment/>
    </xf>
    <xf numFmtId="3" fontId="0" fillId="26" borderId="48" xfId="0" applyNumberFormat="1" applyFill="1" applyBorder="1" applyAlignment="1">
      <alignment/>
    </xf>
    <xf numFmtId="3" fontId="0" fillId="26" borderId="41" xfId="0" applyNumberFormat="1" applyFill="1" applyBorder="1" applyAlignment="1">
      <alignment/>
    </xf>
    <xf numFmtId="38" fontId="19" fillId="0" borderId="36" xfId="0" applyNumberFormat="1" applyFont="1" applyBorder="1" applyAlignment="1">
      <alignment/>
    </xf>
    <xf numFmtId="0" fontId="21" fillId="0" borderId="39" xfId="0" applyFont="1" applyBorder="1" applyAlignment="1">
      <alignment/>
    </xf>
    <xf numFmtId="2" fontId="5" fillId="0" borderId="8" xfId="0" applyNumberFormat="1" applyFont="1" applyBorder="1" applyAlignment="1">
      <alignment/>
    </xf>
    <xf numFmtId="40" fontId="5" fillId="0" borderId="36" xfId="0" applyNumberFormat="1" applyFont="1" applyBorder="1" applyAlignment="1">
      <alignment/>
    </xf>
    <xf numFmtId="38" fontId="21" fillId="0" borderId="36" xfId="0" applyNumberFormat="1" applyFont="1" applyBorder="1" applyAlignment="1">
      <alignment/>
    </xf>
    <xf numFmtId="2" fontId="5" fillId="0" borderId="36" xfId="0" applyNumberFormat="1" applyFont="1" applyBorder="1" applyAlignment="1">
      <alignment/>
    </xf>
    <xf numFmtId="38" fontId="5" fillId="0" borderId="8" xfId="0" applyNumberFormat="1" applyFont="1" applyBorder="1" applyAlignment="1">
      <alignment/>
    </xf>
    <xf numFmtId="174" fontId="5" fillId="0" borderId="36" xfId="0" applyNumberFormat="1" applyFont="1" applyBorder="1" applyAlignment="1">
      <alignment/>
    </xf>
    <xf numFmtId="0" fontId="5" fillId="0" borderId="32" xfId="0" applyFont="1" applyBorder="1" applyAlignment="1">
      <alignment horizontal="center"/>
    </xf>
    <xf numFmtId="0" fontId="51" fillId="0" borderId="0" xfId="0" applyFont="1" applyAlignment="1">
      <alignment/>
    </xf>
    <xf numFmtId="0" fontId="41" fillId="0" borderId="0" xfId="0" applyFont="1" applyAlignment="1">
      <alignment/>
    </xf>
    <xf numFmtId="0" fontId="29" fillId="0" borderId="0" xfId="0" applyFont="1" applyBorder="1" applyAlignment="1">
      <alignment horizontal="left"/>
    </xf>
    <xf numFmtId="172" fontId="9" fillId="0" borderId="56" xfId="0" applyNumberFormat="1" applyFont="1" applyBorder="1" applyAlignment="1">
      <alignment/>
    </xf>
    <xf numFmtId="172" fontId="9" fillId="0" borderId="0" xfId="0" applyNumberFormat="1" applyFont="1" applyBorder="1" applyAlignment="1">
      <alignment/>
    </xf>
    <xf numFmtId="40" fontId="0" fillId="0" borderId="8" xfId="0" applyNumberFormat="1" applyBorder="1" applyAlignment="1">
      <alignment/>
    </xf>
    <xf numFmtId="0" fontId="69" fillId="0" borderId="0" xfId="0" applyFont="1" applyAlignment="1">
      <alignment/>
    </xf>
    <xf numFmtId="0" fontId="32" fillId="0" borderId="0" xfId="0" applyFont="1" applyAlignment="1">
      <alignment/>
    </xf>
    <xf numFmtId="3" fontId="66" fillId="0" borderId="0" xfId="485" applyNumberFormat="1" applyFont="1">
      <alignment/>
      <protection/>
    </xf>
    <xf numFmtId="3" fontId="196" fillId="0" borderId="0" xfId="485" applyNumberFormat="1" applyFont="1" applyAlignment="1">
      <alignment horizontal="center"/>
      <protection/>
    </xf>
    <xf numFmtId="3" fontId="197" fillId="0" borderId="0" xfId="485" applyNumberFormat="1" applyFont="1" applyAlignment="1">
      <alignment horizontal="center"/>
      <protection/>
    </xf>
    <xf numFmtId="3" fontId="199" fillId="0" borderId="0" xfId="485" applyNumberFormat="1" applyFont="1">
      <alignment/>
      <protection/>
    </xf>
    <xf numFmtId="3" fontId="200" fillId="0" borderId="0" xfId="485" applyNumberFormat="1" applyFont="1">
      <alignment/>
      <protection/>
    </xf>
    <xf numFmtId="3" fontId="199" fillId="0" borderId="0" xfId="485" applyNumberFormat="1" applyFont="1" applyFill="1">
      <alignment/>
      <protection/>
    </xf>
    <xf numFmtId="0" fontId="5" fillId="0" borderId="0" xfId="485">
      <alignment/>
      <protection/>
    </xf>
    <xf numFmtId="3" fontId="66" fillId="0" borderId="41" xfId="485" applyNumberFormat="1" applyFont="1" applyBorder="1">
      <alignment/>
      <protection/>
    </xf>
    <xf numFmtId="3" fontId="66" fillId="0" borderId="64" xfId="485" applyNumberFormat="1" applyFont="1" applyBorder="1">
      <alignment/>
      <protection/>
    </xf>
    <xf numFmtId="3" fontId="198" fillId="0" borderId="0" xfId="485" applyNumberFormat="1" applyFont="1" applyFill="1">
      <alignment/>
      <protection/>
    </xf>
    <xf numFmtId="3" fontId="201" fillId="0" borderId="0" xfId="485" applyNumberFormat="1" applyFont="1">
      <alignment/>
      <protection/>
    </xf>
    <xf numFmtId="3" fontId="198" fillId="0" borderId="0" xfId="485" applyNumberFormat="1" applyFont="1">
      <alignment/>
      <protection/>
    </xf>
    <xf numFmtId="0" fontId="237" fillId="38" borderId="0" xfId="0" applyFont="1" applyFill="1" applyAlignment="1">
      <alignment horizontal="left"/>
    </xf>
    <xf numFmtId="0" fontId="238" fillId="0" borderId="0" xfId="0" applyFont="1" applyAlignment="1">
      <alignment/>
    </xf>
    <xf numFmtId="0" fontId="239" fillId="0" borderId="0" xfId="0" applyFont="1" applyBorder="1" applyAlignment="1">
      <alignment horizontal="center"/>
    </xf>
    <xf numFmtId="0" fontId="240" fillId="0" borderId="65" xfId="0" applyFont="1" applyBorder="1" applyAlignment="1">
      <alignment horizontal="center"/>
    </xf>
    <xf numFmtId="0" fontId="237" fillId="0" borderId="0" xfId="0" applyFont="1" applyAlignment="1">
      <alignment/>
    </xf>
    <xf numFmtId="0" fontId="241" fillId="38" borderId="0" xfId="0" applyFont="1" applyFill="1" applyAlignment="1">
      <alignment horizontal="left"/>
    </xf>
    <xf numFmtId="0" fontId="244" fillId="38" borderId="0" xfId="0" applyFont="1" applyFill="1" applyAlignment="1">
      <alignment/>
    </xf>
    <xf numFmtId="0" fontId="244" fillId="0" borderId="0" xfId="0" applyFont="1" applyAlignment="1">
      <alignment/>
    </xf>
    <xf numFmtId="0" fontId="246" fillId="38" borderId="50" xfId="0" applyFont="1" applyFill="1" applyBorder="1" applyAlignment="1">
      <alignment horizontal="center" vertical="center"/>
    </xf>
    <xf numFmtId="0" fontId="247" fillId="0" borderId="32" xfId="0" applyFont="1" applyBorder="1" applyAlignment="1">
      <alignment horizontal="center" vertical="center"/>
    </xf>
    <xf numFmtId="0" fontId="247" fillId="0" borderId="34" xfId="0" applyFont="1" applyBorder="1" applyAlignment="1">
      <alignment horizontal="center" vertical="center" wrapText="1"/>
    </xf>
    <xf numFmtId="0" fontId="248" fillId="38" borderId="4" xfId="0" applyFont="1" applyFill="1" applyBorder="1" applyAlignment="1">
      <alignment horizontal="center" vertical="center"/>
    </xf>
    <xf numFmtId="0" fontId="248" fillId="0" borderId="3" xfId="0" applyFont="1" applyBorder="1" applyAlignment="1">
      <alignment horizontal="center" vertical="center"/>
    </xf>
    <xf numFmtId="0" fontId="248" fillId="0" borderId="66" xfId="0" applyFont="1" applyBorder="1" applyAlignment="1">
      <alignment horizontal="center" vertical="center"/>
    </xf>
    <xf numFmtId="0" fontId="249" fillId="38" borderId="67" xfId="0" applyFont="1" applyFill="1" applyBorder="1" applyAlignment="1">
      <alignment horizontal="left"/>
    </xf>
    <xf numFmtId="0" fontId="250" fillId="0" borderId="31" xfId="0" applyFont="1" applyFill="1" applyBorder="1" applyAlignment="1">
      <alignment horizontal="center"/>
    </xf>
    <xf numFmtId="3" fontId="241" fillId="0" borderId="31" xfId="0" applyNumberFormat="1" applyFont="1" applyFill="1" applyBorder="1" applyAlignment="1">
      <alignment horizontal="centerContinuous"/>
    </xf>
    <xf numFmtId="3" fontId="250" fillId="0" borderId="31" xfId="0" applyNumberFormat="1" applyFont="1" applyBorder="1" applyAlignment="1">
      <alignment/>
    </xf>
    <xf numFmtId="3" fontId="250" fillId="0" borderId="47" xfId="0" applyNumberFormat="1" applyFont="1" applyBorder="1" applyAlignment="1">
      <alignment/>
    </xf>
    <xf numFmtId="0" fontId="251" fillId="38" borderId="35" xfId="0" applyFont="1" applyFill="1" applyBorder="1" applyAlignment="1">
      <alignment/>
    </xf>
    <xf numFmtId="0" fontId="250" fillId="0" borderId="8" xfId="0" applyFont="1" applyFill="1" applyBorder="1" applyAlignment="1">
      <alignment horizontal="center"/>
    </xf>
    <xf numFmtId="0" fontId="237" fillId="0" borderId="41" xfId="0" applyFont="1" applyBorder="1" applyAlignment="1">
      <alignment/>
    </xf>
    <xf numFmtId="3" fontId="240" fillId="0" borderId="8" xfId="0" applyNumberFormat="1" applyFont="1" applyBorder="1" applyAlignment="1">
      <alignment/>
    </xf>
    <xf numFmtId="3" fontId="240" fillId="0" borderId="36" xfId="0" applyNumberFormat="1" applyFont="1" applyBorder="1" applyAlignment="1">
      <alignment/>
    </xf>
    <xf numFmtId="0" fontId="238" fillId="38" borderId="35" xfId="0" applyFont="1" applyFill="1" applyBorder="1" applyAlignment="1">
      <alignment/>
    </xf>
    <xf numFmtId="3" fontId="252" fillId="0" borderId="8" xfId="0" applyNumberFormat="1" applyFont="1" applyFill="1" applyBorder="1" applyAlignment="1">
      <alignment horizontal="center"/>
    </xf>
    <xf numFmtId="3" fontId="237" fillId="0" borderId="8" xfId="0" applyNumberFormat="1" applyFont="1" applyFill="1" applyBorder="1" applyAlignment="1">
      <alignment horizontal="centerContinuous"/>
    </xf>
    <xf numFmtId="3" fontId="253" fillId="0" borderId="8" xfId="0" applyNumberFormat="1" applyFont="1" applyFill="1" applyBorder="1" applyAlignment="1">
      <alignment/>
    </xf>
    <xf numFmtId="3" fontId="253" fillId="0" borderId="36" xfId="0" applyNumberFormat="1" applyFont="1" applyFill="1" applyBorder="1" applyAlignment="1">
      <alignment/>
    </xf>
    <xf numFmtId="3" fontId="246" fillId="0" borderId="8" xfId="0" applyNumberFormat="1" applyFont="1" applyFill="1" applyBorder="1" applyAlignment="1">
      <alignment horizontal="centerContinuous"/>
    </xf>
    <xf numFmtId="3" fontId="240" fillId="0" borderId="8" xfId="0" applyNumberFormat="1" applyFont="1" applyFill="1" applyBorder="1" applyAlignment="1">
      <alignment/>
    </xf>
    <xf numFmtId="3" fontId="239" fillId="0" borderId="36" xfId="0" applyNumberFormat="1" applyFont="1" applyFill="1" applyBorder="1" applyAlignment="1">
      <alignment/>
    </xf>
    <xf numFmtId="3" fontId="253" fillId="0" borderId="8" xfId="0" applyNumberFormat="1" applyFont="1" applyFill="1" applyBorder="1" applyAlignment="1">
      <alignment horizontal="center"/>
    </xf>
    <xf numFmtId="0" fontId="239" fillId="38" borderId="35" xfId="486" applyFont="1" applyFill="1" applyBorder="1" applyAlignment="1">
      <alignment horizontal="justify" vertical="center" wrapText="1"/>
      <protection/>
    </xf>
    <xf numFmtId="3" fontId="241" fillId="0" borderId="8" xfId="0" applyNumberFormat="1" applyFont="1" applyFill="1" applyBorder="1" applyAlignment="1">
      <alignment horizontal="centerContinuous"/>
    </xf>
    <xf numFmtId="0" fontId="238" fillId="38" borderId="35" xfId="486" applyFont="1" applyFill="1" applyBorder="1" applyAlignment="1">
      <alignment horizontal="justify" vertical="center" wrapText="1"/>
      <protection/>
    </xf>
    <xf numFmtId="3" fontId="254" fillId="0" borderId="8" xfId="0" applyNumberFormat="1" applyFont="1" applyFill="1" applyBorder="1" applyAlignment="1">
      <alignment horizontal="center"/>
    </xf>
    <xf numFmtId="3" fontId="255" fillId="0" borderId="8" xfId="0" applyNumberFormat="1" applyFont="1" applyFill="1" applyBorder="1" applyAlignment="1">
      <alignment horizontal="centerContinuous"/>
    </xf>
    <xf numFmtId="3" fontId="254" fillId="0" borderId="8" xfId="0" applyNumberFormat="1" applyFont="1" applyFill="1" applyBorder="1" applyAlignment="1">
      <alignment/>
    </xf>
    <xf numFmtId="3" fontId="254" fillId="0" borderId="36" xfId="0" applyNumberFormat="1" applyFont="1" applyFill="1" applyBorder="1" applyAlignment="1">
      <alignment/>
    </xf>
    <xf numFmtId="3" fontId="256" fillId="0" borderId="8" xfId="0" applyNumberFormat="1" applyFont="1" applyFill="1" applyBorder="1" applyAlignment="1">
      <alignment horizontal="centerContinuous"/>
    </xf>
    <xf numFmtId="3" fontId="256" fillId="0" borderId="8" xfId="0" applyNumberFormat="1" applyFont="1" applyFill="1" applyBorder="1" applyAlignment="1">
      <alignment/>
    </xf>
    <xf numFmtId="3" fontId="256" fillId="0" borderId="36" xfId="0" applyNumberFormat="1" applyFont="1" applyFill="1" applyBorder="1" applyAlignment="1">
      <alignment/>
    </xf>
    <xf numFmtId="172" fontId="253" fillId="0" borderId="36" xfId="0" applyNumberFormat="1" applyFont="1" applyFill="1" applyBorder="1" applyAlignment="1">
      <alignment/>
    </xf>
    <xf numFmtId="172" fontId="253" fillId="0" borderId="8" xfId="0" applyNumberFormat="1" applyFont="1" applyFill="1" applyBorder="1" applyAlignment="1">
      <alignment/>
    </xf>
    <xf numFmtId="0" fontId="237" fillId="0" borderId="8" xfId="0" applyFont="1" applyBorder="1" applyAlignment="1">
      <alignment horizontal="center" vertical="center"/>
    </xf>
    <xf numFmtId="3" fontId="250" fillId="0" borderId="8" xfId="0" applyNumberFormat="1" applyFont="1" applyBorder="1" applyAlignment="1">
      <alignment/>
    </xf>
    <xf numFmtId="3" fontId="250" fillId="0" borderId="36" xfId="0" applyNumberFormat="1" applyFont="1" applyBorder="1" applyAlignment="1">
      <alignment/>
    </xf>
    <xf numFmtId="3" fontId="238" fillId="0" borderId="8" xfId="0" applyNumberFormat="1" applyFont="1" applyFill="1" applyBorder="1" applyAlignment="1">
      <alignment/>
    </xf>
    <xf numFmtId="3" fontId="238" fillId="0" borderId="36" xfId="0" applyNumberFormat="1" applyFont="1" applyFill="1" applyBorder="1" applyAlignment="1">
      <alignment/>
    </xf>
    <xf numFmtId="172" fontId="257" fillId="0" borderId="8" xfId="0" applyNumberFormat="1" applyFont="1" applyFill="1" applyBorder="1" applyAlignment="1">
      <alignment/>
    </xf>
    <xf numFmtId="172" fontId="257" fillId="0" borderId="36" xfId="0" applyNumberFormat="1" applyFont="1" applyFill="1" applyBorder="1" applyAlignment="1">
      <alignment/>
    </xf>
    <xf numFmtId="3" fontId="240" fillId="0" borderId="8" xfId="0" applyNumberFormat="1" applyFont="1" applyFill="1" applyBorder="1" applyAlignment="1">
      <alignment horizontal="center"/>
    </xf>
    <xf numFmtId="0" fontId="245" fillId="38" borderId="35" xfId="486" applyFont="1" applyFill="1" applyBorder="1" applyAlignment="1">
      <alignment horizontal="justify" vertical="center" wrapText="1"/>
      <protection/>
    </xf>
    <xf numFmtId="3" fontId="257" fillId="0" borderId="8" xfId="0" applyNumberFormat="1" applyFont="1" applyFill="1" applyBorder="1" applyAlignment="1">
      <alignment horizontal="center"/>
    </xf>
    <xf numFmtId="0" fontId="245" fillId="38" borderId="35" xfId="486" applyFont="1" applyFill="1" applyBorder="1" applyAlignment="1" quotePrefix="1">
      <alignment horizontal="justify" vertical="center" wrapText="1"/>
      <protection/>
    </xf>
    <xf numFmtId="3" fontId="258" fillId="0" borderId="8" xfId="0" applyNumberFormat="1" applyFont="1" applyFill="1" applyBorder="1" applyAlignment="1">
      <alignment horizontal="center"/>
    </xf>
    <xf numFmtId="3" fontId="259" fillId="0" borderId="8" xfId="0" applyNumberFormat="1" applyFont="1" applyFill="1" applyBorder="1" applyAlignment="1">
      <alignment horizontal="centerContinuous"/>
    </xf>
    <xf numFmtId="172" fontId="259" fillId="0" borderId="8" xfId="0" applyNumberFormat="1" applyFont="1" applyFill="1" applyBorder="1" applyAlignment="1">
      <alignment/>
    </xf>
    <xf numFmtId="172" fontId="259" fillId="0" borderId="36" xfId="0" applyNumberFormat="1" applyFont="1" applyFill="1" applyBorder="1" applyAlignment="1">
      <alignment/>
    </xf>
    <xf numFmtId="3" fontId="240" fillId="0" borderId="28" xfId="0" applyNumberFormat="1" applyFont="1" applyFill="1" applyBorder="1" applyAlignment="1">
      <alignment horizontal="center"/>
    </xf>
    <xf numFmtId="3" fontId="237" fillId="0" borderId="28" xfId="0" applyNumberFormat="1" applyFont="1" applyFill="1" applyBorder="1" applyAlignment="1">
      <alignment horizontal="centerContinuous"/>
    </xf>
    <xf numFmtId="3" fontId="238" fillId="0" borderId="28" xfId="0" applyNumberFormat="1" applyFont="1" applyFill="1" applyBorder="1" applyAlignment="1">
      <alignment/>
    </xf>
    <xf numFmtId="3" fontId="238" fillId="0" borderId="68" xfId="0" applyNumberFormat="1" applyFont="1" applyFill="1" applyBorder="1" applyAlignment="1">
      <alignment/>
    </xf>
    <xf numFmtId="0" fontId="245" fillId="38" borderId="35" xfId="0" applyFont="1" applyFill="1" applyBorder="1" applyAlignment="1">
      <alignment/>
    </xf>
    <xf numFmtId="3" fontId="239" fillId="0" borderId="8" xfId="0" applyNumberFormat="1" applyFont="1" applyFill="1" applyBorder="1" applyAlignment="1">
      <alignment/>
    </xf>
    <xf numFmtId="3" fontId="239" fillId="0" borderId="36" xfId="0" applyNumberFormat="1" applyFont="1" applyBorder="1" applyAlignment="1">
      <alignment/>
    </xf>
    <xf numFmtId="0" fontId="238" fillId="38" borderId="35" xfId="486" applyFont="1" applyFill="1" applyBorder="1" applyAlignment="1">
      <alignment vertical="center" wrapText="1"/>
      <protection/>
    </xf>
    <xf numFmtId="3" fontId="253" fillId="0" borderId="10" xfId="0" applyNumberFormat="1" applyFont="1" applyFill="1" applyBorder="1" applyAlignment="1">
      <alignment horizontal="center"/>
    </xf>
    <xf numFmtId="3" fontId="237" fillId="0" borderId="10" xfId="0" applyNumberFormat="1" applyFont="1" applyFill="1" applyBorder="1" applyAlignment="1">
      <alignment horizontal="centerContinuous"/>
    </xf>
    <xf numFmtId="3" fontId="253" fillId="0" borderId="10" xfId="0" applyNumberFormat="1" applyFont="1" applyFill="1" applyBorder="1" applyAlignment="1">
      <alignment/>
    </xf>
    <xf numFmtId="3" fontId="253" fillId="0" borderId="69" xfId="0" applyNumberFormat="1" applyFont="1" applyFill="1" applyBorder="1" applyAlignment="1">
      <alignment/>
    </xf>
    <xf numFmtId="0" fontId="239" fillId="38" borderId="70" xfId="0" applyFont="1" applyFill="1" applyBorder="1" applyAlignment="1">
      <alignment horizontal="center"/>
    </xf>
    <xf numFmtId="0" fontId="240" fillId="0" borderId="71" xfId="0" applyFont="1" applyFill="1" applyBorder="1" applyAlignment="1">
      <alignment horizontal="center"/>
    </xf>
    <xf numFmtId="3" fontId="246" fillId="0" borderId="72" xfId="0" applyNumberFormat="1" applyFont="1" applyFill="1" applyBorder="1" applyAlignment="1">
      <alignment horizontal="centerContinuous" vertical="center"/>
    </xf>
    <xf numFmtId="3" fontId="239" fillId="0" borderId="72" xfId="0" applyNumberFormat="1" applyFont="1" applyBorder="1" applyAlignment="1">
      <alignment/>
    </xf>
    <xf numFmtId="3" fontId="239" fillId="0" borderId="73" xfId="0" applyNumberFormat="1" applyFont="1" applyBorder="1" applyAlignment="1">
      <alignment/>
    </xf>
    <xf numFmtId="0" fontId="249" fillId="38" borderId="50" xfId="0" applyFont="1" applyFill="1" applyBorder="1" applyAlignment="1">
      <alignment horizontal="center" vertical="center"/>
    </xf>
    <xf numFmtId="0" fontId="240" fillId="0" borderId="32" xfId="0" applyFont="1" applyBorder="1" applyAlignment="1">
      <alignment horizontal="center" vertical="center"/>
    </xf>
    <xf numFmtId="0" fontId="246" fillId="0" borderId="31" xfId="0" applyFont="1" applyFill="1" applyBorder="1" applyAlignment="1">
      <alignment horizontal="center"/>
    </xf>
    <xf numFmtId="0" fontId="246" fillId="0" borderId="8" xfId="0" applyFont="1" applyFill="1" applyBorder="1" applyAlignment="1">
      <alignment horizontal="center"/>
    </xf>
    <xf numFmtId="0" fontId="253" fillId="0" borderId="8" xfId="0" applyFont="1" applyFill="1" applyBorder="1" applyAlignment="1">
      <alignment horizontal="center"/>
    </xf>
    <xf numFmtId="3" fontId="260" fillId="0" borderId="8" xfId="0" applyNumberFormat="1" applyFont="1" applyFill="1" applyBorder="1" applyAlignment="1">
      <alignment/>
    </xf>
    <xf numFmtId="0" fontId="254" fillId="0" borderId="8" xfId="0" applyFont="1" applyFill="1" applyBorder="1" applyAlignment="1">
      <alignment horizontal="center"/>
    </xf>
    <xf numFmtId="0" fontId="255" fillId="0" borderId="8" xfId="0" applyFont="1" applyFill="1" applyBorder="1" applyAlignment="1">
      <alignment horizontal="center"/>
    </xf>
    <xf numFmtId="0" fontId="237" fillId="0" borderId="8" xfId="0" applyFont="1" applyFill="1" applyBorder="1" applyAlignment="1">
      <alignment horizontal="center"/>
    </xf>
    <xf numFmtId="172" fontId="255" fillId="0" borderId="8" xfId="0" applyNumberFormat="1" applyFont="1" applyFill="1" applyBorder="1" applyAlignment="1">
      <alignment/>
    </xf>
    <xf numFmtId="172" fontId="254" fillId="0" borderId="36" xfId="0" applyNumberFormat="1" applyFont="1" applyFill="1" applyBorder="1" applyAlignment="1">
      <alignment/>
    </xf>
    <xf numFmtId="0" fontId="257" fillId="0" borderId="8" xfId="0" applyFont="1" applyFill="1" applyBorder="1" applyAlignment="1">
      <alignment horizontal="center"/>
    </xf>
    <xf numFmtId="0" fontId="256" fillId="0" borderId="8" xfId="0" applyFont="1" applyFill="1" applyBorder="1" applyAlignment="1">
      <alignment horizontal="center"/>
    </xf>
    <xf numFmtId="172" fontId="261" fillId="0" borderId="36" xfId="0" applyNumberFormat="1" applyFont="1" applyFill="1" applyBorder="1" applyAlignment="1">
      <alignment/>
    </xf>
    <xf numFmtId="0" fontId="238" fillId="38" borderId="35" xfId="486" applyNumberFormat="1" applyFont="1" applyFill="1" applyBorder="1" applyAlignment="1">
      <alignment horizontal="justify" vertical="center" wrapText="1"/>
      <protection/>
    </xf>
    <xf numFmtId="0" fontId="253" fillId="0" borderId="8" xfId="0" applyFont="1" applyBorder="1" applyAlignment="1">
      <alignment horizontal="center"/>
    </xf>
    <xf numFmtId="0" fontId="237" fillId="0" borderId="8" xfId="0" applyFont="1" applyBorder="1" applyAlignment="1">
      <alignment horizontal="center"/>
    </xf>
    <xf numFmtId="0" fontId="253" fillId="0" borderId="31" xfId="0" applyFont="1" applyBorder="1" applyAlignment="1">
      <alignment horizontal="center"/>
    </xf>
    <xf numFmtId="0" fontId="237" fillId="0" borderId="31" xfId="0" applyFont="1" applyBorder="1" applyAlignment="1">
      <alignment horizontal="center"/>
    </xf>
    <xf numFmtId="3" fontId="260" fillId="0" borderId="28" xfId="0" applyNumberFormat="1" applyFont="1" applyFill="1" applyBorder="1" applyAlignment="1">
      <alignment/>
    </xf>
    <xf numFmtId="3" fontId="253" fillId="0" borderId="47" xfId="0" applyNumberFormat="1" applyFont="1" applyFill="1" applyBorder="1" applyAlignment="1">
      <alignment/>
    </xf>
    <xf numFmtId="172" fontId="252" fillId="0" borderId="8" xfId="0" applyNumberFormat="1" applyFont="1" applyFill="1" applyBorder="1" applyAlignment="1">
      <alignment/>
    </xf>
    <xf numFmtId="3" fontId="253" fillId="0" borderId="36" xfId="0" applyNumberFormat="1" applyFont="1" applyFill="1" applyBorder="1" applyAlignment="1">
      <alignment horizontal="right"/>
    </xf>
    <xf numFmtId="41" fontId="238" fillId="38" borderId="55" xfId="486" applyNumberFormat="1" applyFont="1" applyFill="1" applyBorder="1" applyAlignment="1">
      <alignment horizontal="justify" vertical="center" wrapText="1"/>
      <protection/>
    </xf>
    <xf numFmtId="0" fontId="253" fillId="0" borderId="37" xfId="0" applyFont="1" applyBorder="1" applyAlignment="1">
      <alignment horizontal="center"/>
    </xf>
    <xf numFmtId="0" fontId="237" fillId="0" borderId="37" xfId="0" applyFont="1" applyBorder="1" applyAlignment="1">
      <alignment horizontal="center"/>
    </xf>
    <xf numFmtId="172" fontId="252" fillId="0" borderId="37" xfId="0" applyNumberFormat="1" applyFont="1" applyFill="1" applyBorder="1" applyAlignment="1">
      <alignment/>
    </xf>
    <xf numFmtId="3" fontId="253" fillId="0" borderId="38" xfId="0" applyNumberFormat="1" applyFont="1" applyFill="1" applyBorder="1" applyAlignment="1">
      <alignment/>
    </xf>
    <xf numFmtId="172" fontId="252" fillId="0" borderId="36" xfId="0" applyNumberFormat="1" applyFont="1" applyFill="1" applyBorder="1" applyAlignment="1">
      <alignment/>
    </xf>
    <xf numFmtId="3" fontId="252" fillId="0" borderId="36" xfId="0" applyNumberFormat="1" applyFont="1" applyFill="1" applyBorder="1" applyAlignment="1">
      <alignment/>
    </xf>
    <xf numFmtId="172" fontId="262" fillId="0" borderId="36" xfId="0" applyNumberFormat="1" applyFont="1" applyFill="1" applyBorder="1" applyAlignment="1">
      <alignment/>
    </xf>
    <xf numFmtId="41" fontId="238" fillId="38" borderId="35" xfId="486" applyNumberFormat="1" applyFont="1" applyFill="1" applyBorder="1" applyAlignment="1">
      <alignment horizontal="justify" vertical="center" wrapText="1"/>
      <protection/>
    </xf>
    <xf numFmtId="172" fontId="263" fillId="0" borderId="8" xfId="0" applyNumberFormat="1" applyFont="1" applyFill="1" applyBorder="1" applyAlignment="1">
      <alignment/>
    </xf>
    <xf numFmtId="172" fontId="263" fillId="0" borderId="36" xfId="0" applyNumberFormat="1" applyFont="1" applyFill="1" applyBorder="1" applyAlignment="1">
      <alignment/>
    </xf>
    <xf numFmtId="172" fontId="264" fillId="0" borderId="8" xfId="0" applyNumberFormat="1" applyFont="1" applyFill="1" applyBorder="1" applyAlignment="1">
      <alignment/>
    </xf>
    <xf numFmtId="0" fontId="253" fillId="0" borderId="10" xfId="0" applyFont="1" applyFill="1" applyBorder="1" applyAlignment="1">
      <alignment horizontal="center"/>
    </xf>
    <xf numFmtId="0" fontId="237" fillId="0" borderId="10" xfId="0" applyFont="1" applyFill="1" applyBorder="1" applyAlignment="1">
      <alignment horizontal="center"/>
    </xf>
    <xf numFmtId="3" fontId="264" fillId="0" borderId="61" xfId="0" applyNumberFormat="1" applyFont="1" applyFill="1" applyBorder="1" applyAlignment="1">
      <alignment/>
    </xf>
    <xf numFmtId="172" fontId="264" fillId="0" borderId="36" xfId="0" applyNumberFormat="1" applyFont="1" applyFill="1" applyBorder="1" applyAlignment="1">
      <alignment/>
    </xf>
    <xf numFmtId="0" fontId="249" fillId="38" borderId="74" xfId="0" applyFont="1" applyFill="1" applyBorder="1" applyAlignment="1">
      <alignment horizontal="center"/>
    </xf>
    <xf numFmtId="0" fontId="251" fillId="0" borderId="71" xfId="0" applyFont="1" applyFill="1" applyBorder="1" applyAlignment="1">
      <alignment horizontal="center"/>
    </xf>
    <xf numFmtId="0" fontId="247" fillId="0" borderId="71" xfId="0" applyFont="1" applyFill="1" applyBorder="1" applyAlignment="1">
      <alignment horizontal="centerContinuous"/>
    </xf>
    <xf numFmtId="0" fontId="239" fillId="0" borderId="75" xfId="0" applyFont="1" applyFill="1" applyBorder="1" applyAlignment="1">
      <alignment horizontal="centerContinuous"/>
    </xf>
    <xf numFmtId="3" fontId="238" fillId="0" borderId="75" xfId="0" applyNumberFormat="1" applyFont="1" applyBorder="1" applyAlignment="1">
      <alignment horizontal="center" vertical="center"/>
    </xf>
    <xf numFmtId="0" fontId="238" fillId="38" borderId="76" xfId="0" applyFont="1" applyFill="1" applyBorder="1" applyAlignment="1">
      <alignment/>
    </xf>
    <xf numFmtId="0" fontId="265" fillId="0" borderId="77" xfId="0" applyFont="1" applyFill="1" applyBorder="1" applyAlignment="1">
      <alignment horizontal="center"/>
    </xf>
    <xf numFmtId="0" fontId="237" fillId="0" borderId="77" xfId="0" applyFont="1" applyFill="1" applyBorder="1" applyAlignment="1">
      <alignment horizontal="centerContinuous"/>
    </xf>
    <xf numFmtId="0" fontId="265" fillId="0" borderId="28" xfId="0" applyFont="1" applyBorder="1" applyAlignment="1">
      <alignment/>
    </xf>
    <xf numFmtId="0" fontId="265" fillId="0" borderId="68" xfId="0" applyFont="1" applyBorder="1" applyAlignment="1">
      <alignment/>
    </xf>
    <xf numFmtId="0" fontId="238" fillId="38" borderId="39" xfId="0" applyFont="1" applyFill="1" applyBorder="1" applyAlignment="1">
      <alignment/>
    </xf>
    <xf numFmtId="0" fontId="265" fillId="0" borderId="40" xfId="0" applyFont="1" applyFill="1" applyBorder="1" applyAlignment="1">
      <alignment horizontal="center"/>
    </xf>
    <xf numFmtId="0" fontId="265" fillId="0" borderId="40" xfId="0" applyFont="1" applyFill="1" applyBorder="1" applyAlignment="1">
      <alignment horizontal="centerContinuous"/>
    </xf>
    <xf numFmtId="0" fontId="256" fillId="38" borderId="39" xfId="0" applyFont="1" applyFill="1" applyBorder="1" applyAlignment="1">
      <alignment/>
    </xf>
    <xf numFmtId="9" fontId="238" fillId="38" borderId="39" xfId="503" applyFont="1" applyFill="1" applyBorder="1" applyAlignment="1">
      <alignment/>
    </xf>
    <xf numFmtId="3" fontId="253" fillId="26" borderId="8" xfId="0" applyNumberFormat="1" applyFont="1" applyFill="1" applyBorder="1" applyAlignment="1">
      <alignment/>
    </xf>
    <xf numFmtId="0" fontId="238" fillId="38" borderId="78" xfId="0" applyFont="1" applyFill="1" applyBorder="1" applyAlignment="1">
      <alignment/>
    </xf>
    <xf numFmtId="0" fontId="265" fillId="0" borderId="79" xfId="0" applyFont="1" applyFill="1" applyBorder="1" applyAlignment="1">
      <alignment horizontal="center"/>
    </xf>
    <xf numFmtId="0" fontId="265" fillId="0" borderId="71" xfId="0" applyFont="1" applyFill="1" applyBorder="1" applyAlignment="1">
      <alignment horizontal="centerContinuous"/>
    </xf>
    <xf numFmtId="172" fontId="252" fillId="0" borderId="71" xfId="0" applyNumberFormat="1" applyFont="1" applyFill="1" applyBorder="1" applyAlignment="1">
      <alignment/>
    </xf>
    <xf numFmtId="172" fontId="252" fillId="0" borderId="80" xfId="0" applyNumberFormat="1" applyFont="1" applyFill="1" applyBorder="1" applyAlignment="1">
      <alignment/>
    </xf>
    <xf numFmtId="38" fontId="244" fillId="0" borderId="0" xfId="0" applyNumberFormat="1" applyFont="1" applyAlignment="1">
      <alignment/>
    </xf>
    <xf numFmtId="0" fontId="240" fillId="38" borderId="0" xfId="0" applyFont="1" applyFill="1" applyAlignment="1">
      <alignment/>
    </xf>
    <xf numFmtId="0" fontId="240" fillId="0" borderId="0" xfId="0" applyFont="1" applyAlignment="1">
      <alignment/>
    </xf>
    <xf numFmtId="38" fontId="240" fillId="0" borderId="0" xfId="0" applyNumberFormat="1" applyFont="1" applyAlignment="1">
      <alignment/>
    </xf>
    <xf numFmtId="0" fontId="237" fillId="0" borderId="0" xfId="0" applyFont="1" applyAlignment="1">
      <alignment horizontal="left"/>
    </xf>
    <xf numFmtId="3" fontId="266" fillId="0" borderId="0" xfId="0" applyNumberFormat="1" applyFont="1" applyBorder="1" applyAlignment="1">
      <alignment horizontal="centerContinuous"/>
    </xf>
    <xf numFmtId="3" fontId="239" fillId="0" borderId="0" xfId="0" applyNumberFormat="1" applyFont="1" applyBorder="1" applyAlignment="1">
      <alignment/>
    </xf>
    <xf numFmtId="3" fontId="239" fillId="0" borderId="0" xfId="0" applyNumberFormat="1" applyFont="1" applyBorder="1" applyAlignment="1">
      <alignment horizontal="center"/>
    </xf>
    <xf numFmtId="0" fontId="238" fillId="0" borderId="0" xfId="0" applyFont="1" applyBorder="1" applyAlignment="1">
      <alignment/>
    </xf>
    <xf numFmtId="0" fontId="238" fillId="0" borderId="0" xfId="0" applyFont="1" applyBorder="1" applyAlignment="1">
      <alignment horizontal="center"/>
    </xf>
    <xf numFmtId="3" fontId="267" fillId="0" borderId="0" xfId="0" applyNumberFormat="1" applyFont="1" applyBorder="1" applyAlignment="1">
      <alignment/>
    </xf>
    <xf numFmtId="3" fontId="266" fillId="0" borderId="0" xfId="0" applyNumberFormat="1" applyFont="1" applyBorder="1" applyAlignment="1">
      <alignment/>
    </xf>
    <xf numFmtId="3" fontId="244" fillId="0" borderId="0" xfId="0" applyNumberFormat="1" applyFont="1" applyBorder="1" applyAlignment="1">
      <alignment/>
    </xf>
    <xf numFmtId="0" fontId="238" fillId="0" borderId="0" xfId="0" applyFont="1" applyBorder="1" applyAlignment="1">
      <alignment horizontal="centerContinuous"/>
    </xf>
    <xf numFmtId="0" fontId="244" fillId="0" borderId="0" xfId="0" applyFont="1" applyBorder="1" applyAlignment="1">
      <alignment horizontal="centerContinuous"/>
    </xf>
    <xf numFmtId="3" fontId="238" fillId="0" borderId="0" xfId="0" applyNumberFormat="1" applyFont="1" applyBorder="1" applyAlignment="1">
      <alignment/>
    </xf>
    <xf numFmtId="0" fontId="266" fillId="0" borderId="0" xfId="0" applyFont="1" applyBorder="1" applyAlignment="1">
      <alignment/>
    </xf>
    <xf numFmtId="3" fontId="238" fillId="0" borderId="3" xfId="0" applyNumberFormat="1" applyFont="1" applyBorder="1" applyAlignment="1">
      <alignment horizontal="center"/>
    </xf>
    <xf numFmtId="0" fontId="241" fillId="0" borderId="0" xfId="0" applyFont="1" applyAlignment="1">
      <alignment horizontal="left"/>
    </xf>
    <xf numFmtId="3" fontId="268" fillId="0" borderId="0" xfId="0" applyNumberFormat="1" applyFont="1" applyBorder="1" applyAlignment="1">
      <alignment/>
    </xf>
    <xf numFmtId="0" fontId="244" fillId="0" borderId="0" xfId="0" applyFont="1" applyBorder="1" applyAlignment="1">
      <alignment/>
    </xf>
    <xf numFmtId="3" fontId="244" fillId="0" borderId="0" xfId="0" applyNumberFormat="1" applyFont="1" applyBorder="1" applyAlignment="1">
      <alignment horizontal="centerContinuous"/>
    </xf>
    <xf numFmtId="3" fontId="240" fillId="0" borderId="32" xfId="0" applyNumberFormat="1" applyFont="1" applyBorder="1" applyAlignment="1">
      <alignment horizontal="center" vertical="center" wrapText="1"/>
    </xf>
    <xf numFmtId="3" fontId="247" fillId="0" borderId="32" xfId="0" applyNumberFormat="1" applyFont="1" applyBorder="1" applyAlignment="1">
      <alignment horizontal="center" vertical="center" wrapText="1"/>
    </xf>
    <xf numFmtId="3" fontId="247" fillId="0" borderId="34" xfId="0" applyNumberFormat="1" applyFont="1" applyBorder="1" applyAlignment="1">
      <alignment horizontal="center" vertical="center" wrapText="1"/>
    </xf>
    <xf numFmtId="3" fontId="269" fillId="0" borderId="0" xfId="0" applyNumberFormat="1" applyFont="1" applyBorder="1" applyAlignment="1">
      <alignment horizontal="right"/>
    </xf>
    <xf numFmtId="0" fontId="266" fillId="0" borderId="0" xfId="0" applyFont="1" applyBorder="1" applyAlignment="1">
      <alignment horizontal="center"/>
    </xf>
    <xf numFmtId="3" fontId="247" fillId="0" borderId="0" xfId="0" applyNumberFormat="1" applyFont="1" applyBorder="1" applyAlignment="1">
      <alignment/>
    </xf>
    <xf numFmtId="0" fontId="239" fillId="0" borderId="0" xfId="0" applyFont="1" applyBorder="1" applyAlignment="1">
      <alignment horizontal="centerContinuous"/>
    </xf>
    <xf numFmtId="0" fontId="266" fillId="0" borderId="0" xfId="0" applyFont="1" applyBorder="1" applyAlignment="1">
      <alignment horizontal="centerContinuous"/>
    </xf>
    <xf numFmtId="0" fontId="239" fillId="0" borderId="35" xfId="0" applyFont="1" applyFill="1" applyBorder="1" applyAlignment="1">
      <alignment/>
    </xf>
    <xf numFmtId="0" fontId="238" fillId="0" borderId="28" xfId="0" applyFont="1" applyBorder="1" applyAlignment="1">
      <alignment/>
    </xf>
    <xf numFmtId="0" fontId="244" fillId="0" borderId="28" xfId="0" applyFont="1" applyBorder="1" applyAlignment="1">
      <alignment/>
    </xf>
    <xf numFmtId="3" fontId="244" fillId="0" borderId="81" xfId="0" applyNumberFormat="1" applyFont="1" applyBorder="1" applyAlignment="1">
      <alignment/>
    </xf>
    <xf numFmtId="0" fontId="244" fillId="0" borderId="0" xfId="0" applyFont="1" applyBorder="1" applyAlignment="1">
      <alignment horizontal="center"/>
    </xf>
    <xf numFmtId="0" fontId="270" fillId="0" borderId="0" xfId="0" applyFont="1" applyBorder="1" applyAlignment="1">
      <alignment/>
    </xf>
    <xf numFmtId="0" fontId="238" fillId="0" borderId="35" xfId="0" applyFont="1" applyFill="1" applyBorder="1" applyAlignment="1">
      <alignment/>
    </xf>
    <xf numFmtId="0" fontId="238" fillId="0" borderId="8" xfId="0" applyFont="1" applyBorder="1" applyAlignment="1">
      <alignment horizontal="center"/>
    </xf>
    <xf numFmtId="3" fontId="247" fillId="0" borderId="8" xfId="0" applyNumberFormat="1" applyFont="1" applyBorder="1" applyAlignment="1">
      <alignment/>
    </xf>
    <xf numFmtId="3" fontId="247" fillId="0" borderId="36" xfId="0" applyNumberFormat="1" applyFont="1" applyBorder="1" applyAlignment="1">
      <alignment/>
    </xf>
    <xf numFmtId="0" fontId="271" fillId="0" borderId="0" xfId="0" applyFont="1" applyBorder="1" applyAlignment="1">
      <alignment horizontal="centerContinuous"/>
    </xf>
    <xf numFmtId="0" fontId="271" fillId="0" borderId="0" xfId="0" applyFont="1" applyBorder="1" applyAlignment="1">
      <alignment/>
    </xf>
    <xf numFmtId="3" fontId="237" fillId="0" borderId="8" xfId="0" applyNumberFormat="1" applyFont="1" applyBorder="1" applyAlignment="1">
      <alignment/>
    </xf>
    <xf numFmtId="3" fontId="237" fillId="0" borderId="36" xfId="0" applyNumberFormat="1" applyFont="1" applyBorder="1" applyAlignment="1">
      <alignment/>
    </xf>
    <xf numFmtId="0" fontId="237" fillId="0" borderId="0" xfId="0" applyFont="1" applyBorder="1" applyAlignment="1">
      <alignment/>
    </xf>
    <xf numFmtId="0" fontId="245" fillId="0" borderId="35" xfId="0" applyFont="1" applyBorder="1" applyAlignment="1">
      <alignment/>
    </xf>
    <xf numFmtId="3" fontId="237" fillId="0" borderId="8" xfId="0" applyNumberFormat="1" applyFont="1" applyFill="1" applyBorder="1" applyAlignment="1">
      <alignment/>
    </xf>
    <xf numFmtId="0" fontId="239" fillId="0" borderId="0" xfId="0" applyFont="1" applyBorder="1" applyAlignment="1">
      <alignment/>
    </xf>
    <xf numFmtId="172" fontId="237" fillId="0" borderId="8" xfId="0" applyNumberFormat="1" applyFont="1" applyFill="1" applyBorder="1" applyAlignment="1">
      <alignment/>
    </xf>
    <xf numFmtId="172" fontId="237" fillId="0" borderId="36" xfId="0" applyNumberFormat="1" applyFont="1" applyFill="1" applyBorder="1" applyAlignment="1">
      <alignment/>
    </xf>
    <xf numFmtId="3" fontId="237" fillId="26" borderId="8" xfId="0" applyNumberFormat="1" applyFont="1" applyFill="1" applyBorder="1" applyAlignment="1">
      <alignment/>
    </xf>
    <xf numFmtId="172" fontId="237" fillId="26" borderId="8" xfId="0" applyNumberFormat="1" applyFont="1" applyFill="1" applyBorder="1" applyAlignment="1">
      <alignment/>
    </xf>
    <xf numFmtId="172" fontId="237" fillId="26" borderId="36" xfId="0" applyNumberFormat="1" applyFont="1" applyFill="1" applyBorder="1" applyAlignment="1">
      <alignment/>
    </xf>
    <xf numFmtId="0" fontId="238" fillId="0" borderId="35" xfId="0" applyFont="1" applyBorder="1" applyAlignment="1">
      <alignment/>
    </xf>
    <xf numFmtId="3" fontId="272" fillId="0" borderId="8" xfId="0" applyNumberFormat="1" applyFont="1" applyBorder="1" applyAlignment="1">
      <alignment/>
    </xf>
    <xf numFmtId="3" fontId="272" fillId="0" borderId="36" xfId="0" applyNumberFormat="1" applyFont="1" applyBorder="1" applyAlignment="1">
      <alignment/>
    </xf>
    <xf numFmtId="172" fontId="255" fillId="39" borderId="8" xfId="0" applyNumberFormat="1" applyFont="1" applyFill="1" applyBorder="1" applyAlignment="1">
      <alignment/>
    </xf>
    <xf numFmtId="0" fontId="273" fillId="0" borderId="35" xfId="0" applyFont="1" applyBorder="1" applyAlignment="1">
      <alignment/>
    </xf>
    <xf numFmtId="172" fontId="274" fillId="0" borderId="8" xfId="0" applyNumberFormat="1" applyFont="1" applyFill="1" applyBorder="1" applyAlignment="1">
      <alignment/>
    </xf>
    <xf numFmtId="0" fontId="239" fillId="0" borderId="35" xfId="0" applyFont="1" applyBorder="1" applyAlignment="1">
      <alignment/>
    </xf>
    <xf numFmtId="0" fontId="239" fillId="0" borderId="8" xfId="0" applyFont="1" applyBorder="1" applyAlignment="1">
      <alignment horizontal="center"/>
    </xf>
    <xf numFmtId="0" fontId="238" fillId="0" borderId="35" xfId="0" applyFont="1" applyBorder="1" applyAlignment="1">
      <alignment horizontal="left" vertical="center" wrapText="1"/>
    </xf>
    <xf numFmtId="172" fontId="274" fillId="0" borderId="36" xfId="0" applyNumberFormat="1" applyFont="1" applyFill="1" applyBorder="1" applyAlignment="1">
      <alignment/>
    </xf>
    <xf numFmtId="172" fontId="275" fillId="0" borderId="8" xfId="0" applyNumberFormat="1" applyFont="1" applyFill="1" applyBorder="1" applyAlignment="1">
      <alignment/>
    </xf>
    <xf numFmtId="172" fontId="275" fillId="0" borderId="36" xfId="0" applyNumberFormat="1" applyFont="1" applyFill="1" applyBorder="1" applyAlignment="1">
      <alignment/>
    </xf>
    <xf numFmtId="0" fontId="238" fillId="0" borderId="55" xfId="0" applyFont="1" applyBorder="1" applyAlignment="1">
      <alignment/>
    </xf>
    <xf numFmtId="0" fontId="238" fillId="0" borderId="37" xfId="0" applyFont="1" applyBorder="1" applyAlignment="1">
      <alignment horizontal="center"/>
    </xf>
    <xf numFmtId="3" fontId="247" fillId="26" borderId="37" xfId="0" applyNumberFormat="1" applyFont="1" applyFill="1" applyBorder="1" applyAlignment="1">
      <alignment/>
    </xf>
    <xf numFmtId="3" fontId="247" fillId="26" borderId="38" xfId="0" applyNumberFormat="1" applyFont="1" applyFill="1" applyBorder="1" applyAlignment="1">
      <alignment/>
    </xf>
    <xf numFmtId="3" fontId="240" fillId="39" borderId="45" xfId="0" applyNumberFormat="1" applyFont="1" applyFill="1" applyBorder="1" applyAlignment="1">
      <alignment/>
    </xf>
    <xf numFmtId="0" fontId="267" fillId="0" borderId="0" xfId="0" applyFont="1" applyBorder="1" applyAlignment="1">
      <alignment/>
    </xf>
    <xf numFmtId="3" fontId="253" fillId="0" borderId="0" xfId="0" applyNumberFormat="1" applyFont="1" applyBorder="1" applyAlignment="1">
      <alignment/>
    </xf>
    <xf numFmtId="3" fontId="253" fillId="39" borderId="0" xfId="0" applyNumberFormat="1" applyFont="1" applyFill="1" applyBorder="1" applyAlignment="1">
      <alignment/>
    </xf>
    <xf numFmtId="0" fontId="240" fillId="0" borderId="0" xfId="0" applyFont="1" applyAlignment="1">
      <alignment horizontal="left"/>
    </xf>
    <xf numFmtId="38" fontId="240" fillId="0" borderId="0" xfId="0" applyNumberFormat="1" applyFont="1" applyAlignment="1">
      <alignment horizontal="center"/>
    </xf>
    <xf numFmtId="0" fontId="277" fillId="0" borderId="0" xfId="0" applyFont="1" applyBorder="1" applyAlignment="1">
      <alignment/>
    </xf>
    <xf numFmtId="0" fontId="239" fillId="0" borderId="0" xfId="0" applyNumberFormat="1" applyFont="1" applyAlignment="1">
      <alignment/>
    </xf>
    <xf numFmtId="3" fontId="238" fillId="0" borderId="0" xfId="0" applyNumberFormat="1" applyFont="1" applyAlignment="1">
      <alignment/>
    </xf>
    <xf numFmtId="0" fontId="249" fillId="0" borderId="0" xfId="0" applyNumberFormat="1" applyFont="1" applyAlignment="1">
      <alignment/>
    </xf>
    <xf numFmtId="0" fontId="244" fillId="0" borderId="0" xfId="0" applyFont="1" applyAlignment="1">
      <alignment/>
    </xf>
    <xf numFmtId="0" fontId="249" fillId="0" borderId="0" xfId="0" applyFont="1" applyAlignment="1">
      <alignment horizontal="right" indent="1"/>
    </xf>
    <xf numFmtId="0" fontId="238" fillId="0" borderId="0" xfId="0" applyFont="1" applyAlignment="1">
      <alignment horizontal="center"/>
    </xf>
    <xf numFmtId="0" fontId="239" fillId="0" borderId="0" xfId="0" applyNumberFormat="1" applyFont="1" applyAlignment="1">
      <alignment/>
    </xf>
    <xf numFmtId="0" fontId="238" fillId="0" borderId="0" xfId="0" applyFont="1" applyAlignment="1">
      <alignment horizontal="right"/>
    </xf>
    <xf numFmtId="0" fontId="244" fillId="0" borderId="0" xfId="0" applyNumberFormat="1" applyFont="1" applyAlignment="1">
      <alignment/>
    </xf>
    <xf numFmtId="0" fontId="244" fillId="0" borderId="0" xfId="0" applyFont="1" applyAlignment="1">
      <alignment horizontal="right"/>
    </xf>
    <xf numFmtId="0" fontId="238" fillId="0" borderId="0" xfId="0" applyFont="1" applyAlignment="1">
      <alignment/>
    </xf>
    <xf numFmtId="0" fontId="271" fillId="0" borderId="0" xfId="0" applyFont="1" applyAlignment="1">
      <alignment/>
    </xf>
    <xf numFmtId="0" fontId="253" fillId="0" borderId="0" xfId="0" applyFont="1" applyAlignment="1">
      <alignment/>
    </xf>
    <xf numFmtId="0" fontId="244" fillId="0" borderId="0" xfId="0" applyNumberFormat="1" applyFont="1" applyAlignment="1">
      <alignment horizontal="left"/>
    </xf>
    <xf numFmtId="0" fontId="265" fillId="0" borderId="0" xfId="0" applyFont="1" applyAlignment="1">
      <alignment/>
    </xf>
    <xf numFmtId="0" fontId="239" fillId="0" borderId="0" xfId="0" applyFont="1" applyAlignment="1">
      <alignment/>
    </xf>
    <xf numFmtId="0" fontId="270" fillId="0" borderId="0" xfId="0" applyFont="1" applyAlignment="1">
      <alignment/>
    </xf>
    <xf numFmtId="0" fontId="270" fillId="0" borderId="0" xfId="0" applyFont="1" applyAlignment="1">
      <alignment horizontal="center"/>
    </xf>
    <xf numFmtId="0" fontId="244" fillId="0" borderId="0" xfId="0" applyFont="1" applyAlignment="1">
      <alignment horizontal="center"/>
    </xf>
    <xf numFmtId="0" fontId="239" fillId="0" borderId="50" xfId="0" applyFont="1" applyBorder="1" applyAlignment="1">
      <alignment horizontal="center" vertical="center" wrapText="1" shrinkToFit="1"/>
    </xf>
    <xf numFmtId="0" fontId="239" fillId="0" borderId="32" xfId="0" applyFont="1" applyBorder="1" applyAlignment="1">
      <alignment horizontal="center" vertical="center" wrapText="1" shrinkToFit="1"/>
    </xf>
    <xf numFmtId="0" fontId="239" fillId="0" borderId="34" xfId="0" applyFont="1" applyBorder="1" applyAlignment="1">
      <alignment horizontal="center" vertical="center" wrapText="1" shrinkToFit="1"/>
    </xf>
    <xf numFmtId="0" fontId="238" fillId="0" borderId="67" xfId="0" applyFont="1" applyBorder="1" applyAlignment="1">
      <alignment horizontal="center"/>
    </xf>
    <xf numFmtId="0" fontId="269" fillId="0" borderId="8" xfId="0" applyFont="1" applyBorder="1" applyAlignment="1">
      <alignment/>
    </xf>
    <xf numFmtId="3" fontId="240" fillId="0" borderId="31" xfId="0" applyNumberFormat="1" applyFont="1" applyBorder="1" applyAlignment="1">
      <alignment/>
    </xf>
    <xf numFmtId="3" fontId="240" fillId="0" borderId="43" xfId="0" applyNumberFormat="1" applyFont="1" applyBorder="1" applyAlignment="1">
      <alignment/>
    </xf>
    <xf numFmtId="0" fontId="238" fillId="0" borderId="35" xfId="0" applyFont="1" applyBorder="1" applyAlignment="1">
      <alignment horizontal="center"/>
    </xf>
    <xf numFmtId="0" fontId="238" fillId="0" borderId="8" xfId="0" applyFont="1" applyBorder="1" applyAlignment="1">
      <alignment/>
    </xf>
    <xf numFmtId="3" fontId="253" fillId="26" borderId="36" xfId="0" applyNumberFormat="1" applyFont="1" applyFill="1" applyBorder="1" applyAlignment="1">
      <alignment/>
    </xf>
    <xf numFmtId="0" fontId="279" fillId="26" borderId="35" xfId="0" applyFont="1" applyFill="1" applyBorder="1" applyAlignment="1">
      <alignment horizontal="center"/>
    </xf>
    <xf numFmtId="0" fontId="279" fillId="26" borderId="8" xfId="0" applyFont="1" applyFill="1" applyBorder="1" applyAlignment="1">
      <alignment/>
    </xf>
    <xf numFmtId="3" fontId="254" fillId="26" borderId="36" xfId="0" applyNumberFormat="1" applyFont="1" applyFill="1" applyBorder="1" applyAlignment="1">
      <alignment/>
    </xf>
    <xf numFmtId="3" fontId="254" fillId="26" borderId="8" xfId="0" applyNumberFormat="1" applyFont="1" applyFill="1" applyBorder="1" applyAlignment="1">
      <alignment/>
    </xf>
    <xf numFmtId="3" fontId="240" fillId="26" borderId="8" xfId="0" applyNumberFormat="1" applyFont="1" applyFill="1" applyBorder="1" applyAlignment="1">
      <alignment/>
    </xf>
    <xf numFmtId="3" fontId="253" fillId="0" borderId="36" xfId="0" applyNumberFormat="1" applyFont="1" applyBorder="1" applyAlignment="1">
      <alignment/>
    </xf>
    <xf numFmtId="3" fontId="253" fillId="0" borderId="0" xfId="0" applyNumberFormat="1" applyFont="1" applyFill="1" applyBorder="1" applyAlignment="1">
      <alignment/>
    </xf>
    <xf numFmtId="0" fontId="280" fillId="0" borderId="8" xfId="0" applyFont="1" applyBorder="1" applyAlignment="1">
      <alignment/>
    </xf>
    <xf numFmtId="3" fontId="240" fillId="0" borderId="36" xfId="0" applyNumberFormat="1" applyFont="1" applyFill="1" applyBorder="1" applyAlignment="1">
      <alignment/>
    </xf>
    <xf numFmtId="0" fontId="245" fillId="0" borderId="8" xfId="0" applyFont="1" applyBorder="1" applyAlignment="1">
      <alignment/>
    </xf>
    <xf numFmtId="3" fontId="253" fillId="0" borderId="8" xfId="0" applyNumberFormat="1" applyFont="1" applyBorder="1" applyAlignment="1">
      <alignment/>
    </xf>
    <xf numFmtId="3" fontId="257" fillId="0" borderId="8" xfId="0" applyNumberFormat="1" applyFont="1" applyFill="1" applyBorder="1" applyAlignment="1">
      <alignment/>
    </xf>
    <xf numFmtId="3" fontId="260" fillId="26" borderId="8" xfId="0" applyNumberFormat="1" applyFont="1" applyFill="1" applyBorder="1" applyAlignment="1">
      <alignment/>
    </xf>
    <xf numFmtId="3" fontId="263" fillId="0" borderId="8" xfId="0" applyNumberFormat="1" applyFont="1" applyFill="1" applyBorder="1" applyAlignment="1">
      <alignment/>
    </xf>
    <xf numFmtId="0" fontId="238" fillId="0" borderId="8" xfId="0" applyFont="1" applyBorder="1" applyAlignment="1">
      <alignment horizontal="left"/>
    </xf>
    <xf numFmtId="0" fontId="238" fillId="0" borderId="8" xfId="0" applyFont="1" applyBorder="1" applyAlignment="1">
      <alignment/>
    </xf>
    <xf numFmtId="0" fontId="238" fillId="26" borderId="35" xfId="0" applyFont="1" applyFill="1" applyBorder="1" applyAlignment="1">
      <alignment horizontal="center"/>
    </xf>
    <xf numFmtId="0" fontId="238" fillId="26" borderId="8" xfId="0" applyFont="1" applyFill="1" applyBorder="1" applyAlignment="1">
      <alignment/>
    </xf>
    <xf numFmtId="0" fontId="279" fillId="0" borderId="35" xfId="0" applyFont="1" applyBorder="1" applyAlignment="1">
      <alignment horizontal="center"/>
    </xf>
    <xf numFmtId="0" fontId="279" fillId="26" borderId="8" xfId="0" applyFont="1" applyFill="1" applyBorder="1" applyAlignment="1">
      <alignment/>
    </xf>
    <xf numFmtId="3" fontId="260" fillId="39" borderId="8" xfId="0" applyNumberFormat="1" applyFont="1" applyFill="1" applyBorder="1" applyAlignment="1">
      <alignment/>
    </xf>
    <xf numFmtId="0" fontId="245" fillId="0" borderId="35" xfId="0" applyFont="1" applyBorder="1" applyAlignment="1">
      <alignment horizontal="center"/>
    </xf>
    <xf numFmtId="0" fontId="245" fillId="0" borderId="8" xfId="0" applyFont="1" applyBorder="1" applyAlignment="1">
      <alignment/>
    </xf>
    <xf numFmtId="3" fontId="281" fillId="26" borderId="8" xfId="0" applyNumberFormat="1" applyFont="1" applyFill="1" applyBorder="1" applyAlignment="1">
      <alignment/>
    </xf>
    <xf numFmtId="0" fontId="238" fillId="0" borderId="60" xfId="0" applyFont="1" applyBorder="1" applyAlignment="1">
      <alignment horizontal="center"/>
    </xf>
    <xf numFmtId="0" fontId="269" fillId="0" borderId="61" xfId="0" applyFont="1" applyBorder="1" applyAlignment="1">
      <alignment/>
    </xf>
    <xf numFmtId="3" fontId="253" fillId="0" borderId="61" xfId="0" applyNumberFormat="1" applyFont="1" applyFill="1" applyBorder="1" applyAlignment="1">
      <alignment/>
    </xf>
    <xf numFmtId="0" fontId="238" fillId="0" borderId="49" xfId="0" applyFont="1" applyBorder="1" applyAlignment="1">
      <alignment horizontal="center"/>
    </xf>
    <xf numFmtId="0" fontId="238" fillId="0" borderId="28" xfId="0" applyFont="1" applyBorder="1" applyAlignment="1">
      <alignment/>
    </xf>
    <xf numFmtId="3" fontId="253" fillId="0" borderId="28" xfId="0" applyNumberFormat="1" applyFont="1" applyFill="1" applyBorder="1" applyAlignment="1">
      <alignment/>
    </xf>
    <xf numFmtId="3" fontId="253" fillId="0" borderId="68" xfId="0" applyNumberFormat="1" applyFont="1" applyBorder="1" applyAlignment="1">
      <alignment/>
    </xf>
    <xf numFmtId="0" fontId="238" fillId="0" borderId="61" xfId="0" applyFont="1" applyBorder="1" applyAlignment="1">
      <alignment/>
    </xf>
    <xf numFmtId="3" fontId="253" fillId="0" borderId="82" xfId="0" applyNumberFormat="1" applyFont="1" applyBorder="1" applyAlignment="1">
      <alignment/>
    </xf>
    <xf numFmtId="0" fontId="239" fillId="0" borderId="83" xfId="0" applyFont="1" applyBorder="1" applyAlignment="1">
      <alignment horizontal="center" vertical="center" wrapText="1" shrinkToFit="1"/>
    </xf>
    <xf numFmtId="0" fontId="239" fillId="0" borderId="10" xfId="0" applyFont="1" applyBorder="1" applyAlignment="1">
      <alignment horizontal="center" vertical="center" wrapText="1" shrinkToFit="1"/>
    </xf>
    <xf numFmtId="0" fontId="239" fillId="0" borderId="69" xfId="0" applyFont="1" applyBorder="1" applyAlignment="1">
      <alignment horizontal="center" vertical="center" wrapText="1" shrinkToFit="1"/>
    </xf>
    <xf numFmtId="3" fontId="254" fillId="0" borderId="36" xfId="0" applyNumberFormat="1" applyFont="1" applyBorder="1" applyAlignment="1">
      <alignment/>
    </xf>
    <xf numFmtId="0" fontId="279" fillId="26" borderId="60" xfId="0" applyFont="1" applyFill="1" applyBorder="1" applyAlignment="1">
      <alignment horizontal="center"/>
    </xf>
    <xf numFmtId="0" fontId="279" fillId="26" borderId="61" xfId="0" applyFont="1" applyFill="1" applyBorder="1" applyAlignment="1">
      <alignment/>
    </xf>
    <xf numFmtId="3" fontId="254" fillId="26" borderId="61" xfId="0" applyNumberFormat="1" applyFont="1" applyFill="1" applyBorder="1" applyAlignment="1">
      <alignment/>
    </xf>
    <xf numFmtId="0" fontId="238" fillId="0" borderId="31" xfId="0" applyFont="1" applyBorder="1" applyAlignment="1">
      <alignment/>
    </xf>
    <xf numFmtId="3" fontId="253" fillId="0" borderId="31" xfId="0" applyNumberFormat="1" applyFont="1" applyFill="1" applyBorder="1" applyAlignment="1">
      <alignment/>
    </xf>
    <xf numFmtId="3" fontId="253" fillId="0" borderId="47" xfId="0" applyNumberFormat="1" applyFont="1" applyBorder="1" applyAlignment="1">
      <alignment/>
    </xf>
    <xf numFmtId="0" fontId="282" fillId="0" borderId="34" xfId="0" applyFont="1" applyBorder="1" applyAlignment="1">
      <alignment horizontal="center" vertical="center" wrapText="1" shrinkToFit="1"/>
    </xf>
    <xf numFmtId="0" fontId="238" fillId="0" borderId="84" xfId="0" applyFont="1" applyBorder="1" applyAlignment="1">
      <alignment horizontal="center"/>
    </xf>
    <xf numFmtId="0" fontId="269" fillId="0" borderId="22" xfId="0" applyFont="1" applyBorder="1" applyAlignment="1">
      <alignment/>
    </xf>
    <xf numFmtId="3" fontId="240" fillId="0" borderId="22" xfId="0" applyNumberFormat="1" applyFont="1" applyFill="1" applyBorder="1" applyAlignment="1">
      <alignment/>
    </xf>
    <xf numFmtId="3" fontId="283" fillId="0" borderId="81" xfId="0" applyNumberFormat="1" applyFont="1" applyFill="1" applyBorder="1" applyAlignment="1">
      <alignment/>
    </xf>
    <xf numFmtId="3" fontId="258" fillId="0" borderId="36" xfId="0" applyNumberFormat="1" applyFont="1" applyBorder="1" applyAlignment="1">
      <alignment/>
    </xf>
    <xf numFmtId="3" fontId="283" fillId="0" borderId="36" xfId="0" applyNumberFormat="1" applyFont="1" applyFill="1" applyBorder="1" applyAlignment="1">
      <alignment/>
    </xf>
    <xf numFmtId="3" fontId="283" fillId="0" borderId="36" xfId="0" applyNumberFormat="1" applyFont="1" applyBorder="1" applyAlignment="1">
      <alignment/>
    </xf>
    <xf numFmtId="0" fontId="284" fillId="26" borderId="8" xfId="0" applyFont="1" applyFill="1" applyBorder="1" applyAlignment="1">
      <alignment/>
    </xf>
    <xf numFmtId="3" fontId="264" fillId="26" borderId="8" xfId="0" applyNumberFormat="1" applyFont="1" applyFill="1" applyBorder="1" applyAlignment="1">
      <alignment/>
    </xf>
    <xf numFmtId="0" fontId="284" fillId="0" borderId="8" xfId="0" applyFont="1" applyBorder="1" applyAlignment="1">
      <alignment/>
    </xf>
    <xf numFmtId="3" fontId="264" fillId="0" borderId="8" xfId="0" applyNumberFormat="1" applyFont="1" applyFill="1" applyBorder="1" applyAlignment="1">
      <alignment/>
    </xf>
    <xf numFmtId="3" fontId="261" fillId="0" borderId="8" xfId="0" applyNumberFormat="1" applyFont="1" applyBorder="1" applyAlignment="1">
      <alignment/>
    </xf>
    <xf numFmtId="3" fontId="259" fillId="0" borderId="36" xfId="0" applyNumberFormat="1" applyFont="1" applyBorder="1" applyAlignment="1">
      <alignment/>
    </xf>
    <xf numFmtId="0" fontId="285" fillId="0" borderId="8" xfId="0" applyFont="1" applyBorder="1" applyAlignment="1">
      <alignment/>
    </xf>
    <xf numFmtId="0" fontId="264" fillId="26" borderId="8" xfId="0" applyFont="1" applyFill="1" applyBorder="1" applyAlignment="1">
      <alignment/>
    </xf>
    <xf numFmtId="0" fontId="269" fillId="26" borderId="8" xfId="0" applyFont="1" applyFill="1" applyBorder="1" applyAlignment="1">
      <alignment/>
    </xf>
    <xf numFmtId="3" fontId="250" fillId="0" borderId="8" xfId="0" applyNumberFormat="1" applyFont="1" applyFill="1" applyBorder="1" applyAlignment="1">
      <alignment/>
    </xf>
    <xf numFmtId="3" fontId="286" fillId="26" borderId="36" xfId="0" applyNumberFormat="1" applyFont="1" applyFill="1" applyBorder="1" applyAlignment="1">
      <alignment/>
    </xf>
    <xf numFmtId="0" fontId="239" fillId="26" borderId="8" xfId="0" applyFont="1" applyFill="1" applyBorder="1" applyAlignment="1">
      <alignment/>
    </xf>
    <xf numFmtId="3" fontId="283" fillId="26" borderId="36" xfId="0" applyNumberFormat="1" applyFont="1" applyFill="1" applyBorder="1" applyAlignment="1">
      <alignment/>
    </xf>
    <xf numFmtId="0" fontId="239" fillId="26" borderId="35" xfId="0" applyFont="1" applyFill="1" applyBorder="1" applyAlignment="1">
      <alignment horizontal="center"/>
    </xf>
    <xf numFmtId="0" fontId="238" fillId="0" borderId="55" xfId="0" applyFont="1" applyBorder="1" applyAlignment="1">
      <alignment horizontal="center"/>
    </xf>
    <xf numFmtId="0" fontId="239" fillId="0" borderId="37" xfId="0" applyFont="1" applyBorder="1" applyAlignment="1">
      <alignment/>
    </xf>
    <xf numFmtId="3" fontId="240" fillId="0" borderId="37" xfId="0" applyNumberFormat="1" applyFont="1" applyFill="1" applyBorder="1" applyAlignment="1">
      <alignment/>
    </xf>
    <xf numFmtId="3" fontId="283" fillId="26" borderId="38" xfId="0" applyNumberFormat="1" applyFont="1" applyFill="1" applyBorder="1" applyAlignment="1">
      <alignment/>
    </xf>
    <xf numFmtId="0" fontId="247" fillId="0" borderId="0" xfId="0" applyFont="1" applyAlignment="1">
      <alignment horizontal="left"/>
    </xf>
    <xf numFmtId="0" fontId="269" fillId="0" borderId="0" xfId="0" applyFont="1" applyFill="1" applyAlignment="1">
      <alignment horizontal="centerContinuous"/>
    </xf>
    <xf numFmtId="3" fontId="269" fillId="0" borderId="0" xfId="0" applyNumberFormat="1" applyFont="1" applyAlignment="1">
      <alignment horizontal="centerContinuous"/>
    </xf>
    <xf numFmtId="3" fontId="244" fillId="0" borderId="0" xfId="0" applyNumberFormat="1" applyFont="1" applyAlignment="1">
      <alignment/>
    </xf>
    <xf numFmtId="0" fontId="246" fillId="0" borderId="0" xfId="0" applyFont="1" applyAlignment="1">
      <alignment horizontal="left"/>
    </xf>
    <xf numFmtId="0" fontId="244" fillId="0" borderId="0" xfId="0" applyFont="1" applyFill="1" applyAlignment="1">
      <alignment horizontal="centerContinuous"/>
    </xf>
    <xf numFmtId="3" fontId="244" fillId="0" borderId="0" xfId="0" applyNumberFormat="1" applyFont="1" applyAlignment="1">
      <alignment horizontal="centerContinuous"/>
    </xf>
    <xf numFmtId="0" fontId="287" fillId="0" borderId="0" xfId="0" applyFont="1" applyAlignment="1">
      <alignment horizontal="centerContinuous"/>
    </xf>
    <xf numFmtId="3" fontId="244" fillId="0" borderId="0" xfId="0" applyNumberFormat="1" applyFont="1" applyAlignment="1">
      <alignment horizontal="left"/>
    </xf>
    <xf numFmtId="0" fontId="289" fillId="0" borderId="0" xfId="0" applyFont="1" applyAlignment="1">
      <alignment horizontal="centerContinuous"/>
    </xf>
    <xf numFmtId="0" fontId="266" fillId="0" borderId="0" xfId="0" applyFont="1" applyAlignment="1">
      <alignment horizontal="left"/>
    </xf>
    <xf numFmtId="3" fontId="277" fillId="0" borderId="0" xfId="0" applyNumberFormat="1" applyFont="1" applyAlignment="1">
      <alignment/>
    </xf>
    <xf numFmtId="0" fontId="266" fillId="26" borderId="85" xfId="0" applyNumberFormat="1" applyFont="1" applyFill="1" applyBorder="1" applyAlignment="1">
      <alignment horizontal="centerContinuous"/>
    </xf>
    <xf numFmtId="3" fontId="271" fillId="26" borderId="86" xfId="0" applyNumberFormat="1" applyFont="1" applyFill="1" applyBorder="1" applyAlignment="1">
      <alignment horizontal="center"/>
    </xf>
    <xf numFmtId="3" fontId="266" fillId="26" borderId="86" xfId="0" applyNumberFormat="1" applyFont="1" applyFill="1" applyBorder="1" applyAlignment="1">
      <alignment horizontal="center"/>
    </xf>
    <xf numFmtId="0" fontId="244" fillId="26" borderId="83" xfId="0" applyFont="1" applyFill="1" applyBorder="1" applyAlignment="1">
      <alignment/>
    </xf>
    <xf numFmtId="3" fontId="271" fillId="26" borderId="10" xfId="0" applyNumberFormat="1" applyFont="1" applyFill="1" applyBorder="1" applyAlignment="1">
      <alignment horizontal="center"/>
    </xf>
    <xf numFmtId="3" fontId="266" fillId="26" borderId="10" xfId="0" applyNumberFormat="1" applyFont="1" applyFill="1" applyBorder="1" applyAlignment="1">
      <alignment horizontal="center"/>
    </xf>
    <xf numFmtId="3" fontId="266" fillId="26" borderId="3" xfId="0" applyNumberFormat="1" applyFont="1" applyFill="1" applyBorder="1" applyAlignment="1">
      <alignment horizontal="center"/>
    </xf>
    <xf numFmtId="3" fontId="266" fillId="26" borderId="5" xfId="0" applyNumberFormat="1" applyFont="1" applyFill="1" applyBorder="1" applyAlignment="1">
      <alignment horizontal="centerContinuous"/>
    </xf>
    <xf numFmtId="3" fontId="266" fillId="26" borderId="87" xfId="0" applyNumberFormat="1" applyFont="1" applyFill="1" applyBorder="1" applyAlignment="1">
      <alignment horizontal="centerContinuous"/>
    </xf>
    <xf numFmtId="0" fontId="238" fillId="26" borderId="4" xfId="0" applyFont="1" applyFill="1" applyBorder="1" applyAlignment="1">
      <alignment horizontal="center"/>
    </xf>
    <xf numFmtId="3" fontId="238" fillId="26" borderId="3" xfId="0" applyNumberFormat="1" applyFont="1" applyFill="1" applyBorder="1" applyAlignment="1">
      <alignment horizontal="center"/>
    </xf>
    <xf numFmtId="3" fontId="238" fillId="26" borderId="88" xfId="0" applyNumberFormat="1" applyFont="1" applyFill="1" applyBorder="1" applyAlignment="1">
      <alignment horizontal="center"/>
    </xf>
    <xf numFmtId="0" fontId="238" fillId="38" borderId="8" xfId="486" applyFont="1" applyFill="1" applyBorder="1" applyAlignment="1" applyProtection="1">
      <alignment horizontal="justify" vertical="center" wrapText="1"/>
      <protection/>
    </xf>
    <xf numFmtId="3" fontId="237" fillId="0" borderId="31" xfId="0" applyNumberFormat="1" applyFont="1" applyBorder="1" applyAlignment="1">
      <alignment horizontal="center"/>
    </xf>
    <xf numFmtId="3" fontId="237" fillId="0" borderId="31" xfId="0" applyNumberFormat="1" applyFont="1" applyBorder="1" applyAlignment="1">
      <alignment/>
    </xf>
    <xf numFmtId="3" fontId="255" fillId="0" borderId="31" xfId="0" applyNumberFormat="1" applyFont="1" applyBorder="1" applyAlignment="1">
      <alignment/>
    </xf>
    <xf numFmtId="3" fontId="255" fillId="0" borderId="47" xfId="0" applyNumberFormat="1" applyFont="1" applyBorder="1" applyAlignment="1">
      <alignment/>
    </xf>
    <xf numFmtId="3" fontId="237" fillId="0" borderId="8" xfId="0" applyNumberFormat="1" applyFont="1" applyBorder="1" applyAlignment="1">
      <alignment horizontal="center"/>
    </xf>
    <xf numFmtId="3" fontId="255" fillId="0" borderId="8" xfId="0" applyNumberFormat="1" applyFont="1" applyBorder="1" applyAlignment="1">
      <alignment/>
    </xf>
    <xf numFmtId="3" fontId="255" fillId="0" borderId="36" xfId="0" applyNumberFormat="1" applyFont="1" applyBorder="1" applyAlignment="1">
      <alignment/>
    </xf>
    <xf numFmtId="0" fontId="239" fillId="38" borderId="8" xfId="486" applyFont="1" applyFill="1" applyBorder="1" applyAlignment="1" applyProtection="1">
      <alignment horizontal="justify" vertical="center" wrapText="1"/>
      <protection/>
    </xf>
    <xf numFmtId="3" fontId="247" fillId="0" borderId="8" xfId="0" applyNumberFormat="1" applyFont="1" applyBorder="1" applyAlignment="1">
      <alignment horizontal="center"/>
    </xf>
    <xf numFmtId="0" fontId="245" fillId="38" borderId="8" xfId="486" applyFont="1" applyFill="1" applyBorder="1" applyAlignment="1" applyProtection="1">
      <alignment horizontal="justify" vertical="center" wrapText="1"/>
      <protection/>
    </xf>
    <xf numFmtId="3" fontId="255" fillId="0" borderId="8" xfId="0" applyNumberFormat="1" applyFont="1" applyBorder="1" applyAlignment="1">
      <alignment horizontal="center"/>
    </xf>
    <xf numFmtId="3" fontId="259" fillId="0" borderId="8" xfId="0" applyNumberFormat="1" applyFont="1" applyBorder="1" applyAlignment="1">
      <alignment horizontal="center"/>
    </xf>
    <xf numFmtId="3" fontId="259" fillId="0" borderId="8" xfId="0" applyNumberFormat="1" applyFont="1" applyBorder="1" applyAlignment="1">
      <alignment/>
    </xf>
    <xf numFmtId="172" fontId="247" fillId="0" borderId="8" xfId="0" applyNumberFormat="1" applyFont="1" applyBorder="1" applyAlignment="1">
      <alignment/>
    </xf>
    <xf numFmtId="3" fontId="290" fillId="0" borderId="36" xfId="0" applyNumberFormat="1" applyFont="1" applyBorder="1" applyAlignment="1">
      <alignment/>
    </xf>
    <xf numFmtId="3" fontId="255" fillId="0" borderId="40" xfId="0" applyNumberFormat="1" applyFont="1" applyBorder="1" applyAlignment="1">
      <alignment/>
    </xf>
    <xf numFmtId="172" fontId="247" fillId="0" borderId="36" xfId="0" applyNumberFormat="1" applyFont="1" applyBorder="1" applyAlignment="1">
      <alignment/>
    </xf>
    <xf numFmtId="172" fontId="290" fillId="0" borderId="8" xfId="0" applyNumberFormat="1" applyFont="1" applyBorder="1" applyAlignment="1">
      <alignment/>
    </xf>
    <xf numFmtId="0" fontId="239" fillId="38" borderId="8" xfId="486" applyFont="1" applyFill="1" applyBorder="1" applyAlignment="1" applyProtection="1">
      <alignment vertical="center" wrapText="1"/>
      <protection/>
    </xf>
    <xf numFmtId="172" fontId="247" fillId="0" borderId="8" xfId="0" applyNumberFormat="1" applyFont="1" applyBorder="1" applyAlignment="1">
      <alignment horizontal="right"/>
    </xf>
    <xf numFmtId="0" fontId="239" fillId="38" borderId="35" xfId="0" applyFont="1" applyFill="1" applyBorder="1" applyAlignment="1">
      <alignment/>
    </xf>
    <xf numFmtId="0" fontId="271" fillId="0" borderId="74" xfId="0" applyFont="1" applyBorder="1" applyAlignment="1">
      <alignment/>
    </xf>
    <xf numFmtId="3" fontId="237" fillId="0" borderId="71" xfId="0" applyNumberFormat="1" applyFont="1" applyBorder="1" applyAlignment="1">
      <alignment horizontal="left"/>
    </xf>
    <xf numFmtId="3" fontId="237" fillId="0" borderId="71" xfId="0" applyNumberFormat="1" applyFont="1" applyBorder="1" applyAlignment="1">
      <alignment horizontal="centerContinuous"/>
    </xf>
    <xf numFmtId="3" fontId="244" fillId="0" borderId="71" xfId="0" applyNumberFormat="1" applyFont="1" applyBorder="1" applyAlignment="1">
      <alignment horizontal="right"/>
    </xf>
    <xf numFmtId="3" fontId="238" fillId="0" borderId="71" xfId="0" applyNumberFormat="1" applyFont="1" applyBorder="1" applyAlignment="1">
      <alignment horizontal="right"/>
    </xf>
    <xf numFmtId="3" fontId="238" fillId="0" borderId="80" xfId="0" applyNumberFormat="1" applyFont="1" applyBorder="1" applyAlignment="1">
      <alignment horizontal="right"/>
    </xf>
    <xf numFmtId="3" fontId="64" fillId="0" borderId="89" xfId="0" applyNumberFormat="1" applyFont="1" applyFill="1" applyBorder="1" applyAlignment="1">
      <alignment horizontal="centerContinuous"/>
    </xf>
    <xf numFmtId="3" fontId="64" fillId="0" borderId="90" xfId="0" applyNumberFormat="1" applyFont="1" applyFill="1" applyBorder="1" applyAlignment="1">
      <alignment horizontal="centerContinuous"/>
    </xf>
    <xf numFmtId="3" fontId="204" fillId="0" borderId="91" xfId="0" applyNumberFormat="1" applyFont="1" applyBorder="1" applyAlignment="1">
      <alignment horizontal="centerContinuous"/>
    </xf>
    <xf numFmtId="3" fontId="203" fillId="0" borderId="4" xfId="0" applyNumberFormat="1" applyFont="1" applyBorder="1" applyAlignment="1">
      <alignment horizontal="centerContinuous"/>
    </xf>
    <xf numFmtId="3" fontId="205" fillId="0" borderId="3" xfId="0" applyNumberFormat="1" applyFont="1" applyBorder="1" applyAlignment="1">
      <alignment/>
    </xf>
    <xf numFmtId="3" fontId="205" fillId="0" borderId="66" xfId="0" applyNumberFormat="1" applyFont="1" applyFill="1" applyBorder="1" applyAlignment="1">
      <alignment/>
    </xf>
    <xf numFmtId="3" fontId="204" fillId="0" borderId="92" xfId="0" applyNumberFormat="1" applyFont="1" applyBorder="1" applyAlignment="1">
      <alignment horizontal="centerContinuous"/>
    </xf>
    <xf numFmtId="3" fontId="203" fillId="0" borderId="83" xfId="0" applyNumberFormat="1" applyFont="1" applyBorder="1" applyAlignment="1">
      <alignment horizontal="left"/>
    </xf>
    <xf numFmtId="3" fontId="206" fillId="0" borderId="10" xfId="0" applyNumberFormat="1" applyFont="1" applyBorder="1" applyAlignment="1">
      <alignment horizontal="right"/>
    </xf>
    <xf numFmtId="3" fontId="206" fillId="0" borderId="69" xfId="0" applyNumberFormat="1" applyFont="1" applyBorder="1" applyAlignment="1">
      <alignment horizontal="right"/>
    </xf>
    <xf numFmtId="3" fontId="64" fillId="0" borderId="93" xfId="0" applyNumberFormat="1" applyFont="1" applyBorder="1" applyAlignment="1">
      <alignment horizontal="centerContinuous"/>
    </xf>
    <xf numFmtId="3" fontId="207" fillId="0" borderId="84" xfId="0" applyNumberFormat="1" applyFont="1" applyBorder="1" applyAlignment="1">
      <alignment/>
    </xf>
    <xf numFmtId="3" fontId="208" fillId="0" borderId="22" xfId="0" applyNumberFormat="1" applyFont="1" applyBorder="1" applyAlignment="1">
      <alignment/>
    </xf>
    <xf numFmtId="3" fontId="203" fillId="0" borderId="36" xfId="0" applyNumberFormat="1" applyFont="1" applyFill="1" applyBorder="1" applyAlignment="1">
      <alignment/>
    </xf>
    <xf numFmtId="3" fontId="207" fillId="0" borderId="35" xfId="0" applyNumberFormat="1" applyFont="1" applyBorder="1" applyAlignment="1">
      <alignment/>
    </xf>
    <xf numFmtId="3" fontId="113" fillId="0" borderId="8" xfId="0" applyNumberFormat="1" applyFont="1" applyBorder="1" applyAlignment="1">
      <alignment/>
    </xf>
    <xf numFmtId="3" fontId="64" fillId="0" borderId="93" xfId="0" applyNumberFormat="1" applyFont="1" applyFill="1" applyBorder="1" applyAlignment="1">
      <alignment horizontal="centerContinuous"/>
    </xf>
    <xf numFmtId="3" fontId="207" fillId="0" borderId="35" xfId="0" applyNumberFormat="1" applyFont="1" applyFill="1" applyBorder="1" applyAlignment="1">
      <alignment/>
    </xf>
    <xf numFmtId="3" fontId="208" fillId="0" borderId="8" xfId="0" applyNumberFormat="1" applyFont="1" applyBorder="1" applyAlignment="1">
      <alignment/>
    </xf>
    <xf numFmtId="3" fontId="207" fillId="0" borderId="35" xfId="0" applyNumberFormat="1" applyFont="1" applyFill="1" applyBorder="1" applyAlignment="1">
      <alignment/>
    </xf>
    <xf numFmtId="3" fontId="208" fillId="0" borderId="61" xfId="0" applyNumberFormat="1" applyFont="1" applyBorder="1" applyAlignment="1">
      <alignment/>
    </xf>
    <xf numFmtId="3" fontId="207" fillId="0" borderId="60" xfId="0" applyNumberFormat="1" applyFont="1" applyBorder="1" applyAlignment="1">
      <alignment/>
    </xf>
    <xf numFmtId="3" fontId="209" fillId="0" borderId="3" xfId="0" applyNumberFormat="1" applyFont="1" applyBorder="1" applyAlignment="1">
      <alignment/>
    </xf>
    <xf numFmtId="172" fontId="113" fillId="0" borderId="28" xfId="0" applyNumberFormat="1" applyFont="1" applyBorder="1" applyAlignment="1">
      <alignment/>
    </xf>
    <xf numFmtId="172" fontId="113" fillId="0" borderId="10" xfId="0" applyNumberFormat="1" applyFont="1" applyBorder="1" applyAlignment="1">
      <alignment/>
    </xf>
    <xf numFmtId="3" fontId="203" fillId="0" borderId="69" xfId="0" applyNumberFormat="1" applyFont="1" applyFill="1" applyBorder="1" applyAlignment="1">
      <alignment/>
    </xf>
    <xf numFmtId="3" fontId="204" fillId="0" borderId="93" xfId="0" applyNumberFormat="1" applyFont="1" applyBorder="1" applyAlignment="1">
      <alignment horizontal="centerContinuous"/>
    </xf>
    <xf numFmtId="3" fontId="203" fillId="0" borderId="4" xfId="0" applyNumberFormat="1" applyFont="1" applyBorder="1" applyAlignment="1">
      <alignment horizontal="left"/>
    </xf>
    <xf numFmtId="3" fontId="209" fillId="0" borderId="69" xfId="0" applyNumberFormat="1" applyFont="1" applyBorder="1" applyAlignment="1">
      <alignment horizontal="right"/>
    </xf>
    <xf numFmtId="3" fontId="204" fillId="0" borderId="39" xfId="0" applyNumberFormat="1" applyFont="1" applyBorder="1" applyAlignment="1">
      <alignment horizontal="centerContinuous"/>
    </xf>
    <xf numFmtId="3" fontId="203" fillId="0" borderId="3" xfId="0" applyNumberFormat="1" applyFont="1" applyBorder="1" applyAlignment="1">
      <alignment/>
    </xf>
    <xf numFmtId="3" fontId="113" fillId="0" borderId="3" xfId="0" applyNumberFormat="1" applyFont="1" applyBorder="1" applyAlignment="1">
      <alignment/>
    </xf>
    <xf numFmtId="3" fontId="113" fillId="0" borderId="26" xfId="0" applyNumberFormat="1" applyFont="1" applyBorder="1" applyAlignment="1">
      <alignment/>
    </xf>
    <xf numFmtId="3" fontId="113" fillId="0" borderId="66" xfId="0" applyNumberFormat="1" applyFont="1" applyFill="1" applyBorder="1" applyAlignment="1">
      <alignment/>
    </xf>
    <xf numFmtId="3" fontId="206" fillId="0" borderId="3" xfId="0" applyNumberFormat="1" applyFont="1" applyBorder="1" applyAlignment="1">
      <alignment/>
    </xf>
    <xf numFmtId="3" fontId="206" fillId="0" borderId="26" xfId="0" applyNumberFormat="1" applyFont="1" applyBorder="1" applyAlignment="1">
      <alignment/>
    </xf>
    <xf numFmtId="3" fontId="206" fillId="0" borderId="66" xfId="0" applyNumberFormat="1" applyFont="1" applyBorder="1" applyAlignment="1">
      <alignment/>
    </xf>
    <xf numFmtId="3" fontId="207" fillId="0" borderId="84" xfId="0" applyNumberFormat="1" applyFont="1" applyFill="1" applyBorder="1" applyAlignment="1">
      <alignment/>
    </xf>
    <xf numFmtId="3" fontId="208" fillId="0" borderId="28" xfId="0" applyNumberFormat="1" applyFont="1" applyBorder="1" applyAlignment="1">
      <alignment/>
    </xf>
    <xf numFmtId="3" fontId="210" fillId="0" borderId="81" xfId="0" applyNumberFormat="1" applyFont="1" applyFill="1" applyBorder="1" applyAlignment="1">
      <alignment/>
    </xf>
    <xf numFmtId="3" fontId="211" fillId="0" borderId="93" xfId="0" applyNumberFormat="1" applyFont="1" applyBorder="1" applyAlignment="1">
      <alignment horizontal="centerContinuous"/>
    </xf>
    <xf numFmtId="3" fontId="212" fillId="0" borderId="49" xfId="0" applyNumberFormat="1" applyFont="1" applyBorder="1" applyAlignment="1">
      <alignment/>
    </xf>
    <xf numFmtId="3" fontId="211" fillId="0" borderId="28" xfId="0" applyNumberFormat="1" applyFont="1" applyBorder="1" applyAlignment="1">
      <alignment/>
    </xf>
    <xf numFmtId="3" fontId="213" fillId="0" borderId="36" xfId="0" applyNumberFormat="1" applyFont="1" applyFill="1" applyBorder="1" applyAlignment="1">
      <alignment/>
    </xf>
    <xf numFmtId="172" fontId="208" fillId="0" borderId="28" xfId="0" applyNumberFormat="1" applyFont="1" applyBorder="1" applyAlignment="1">
      <alignment/>
    </xf>
    <xf numFmtId="3" fontId="211" fillId="0" borderId="15" xfId="0" applyNumberFormat="1" applyFont="1" applyBorder="1" applyAlignment="1">
      <alignment/>
    </xf>
    <xf numFmtId="3" fontId="212" fillId="0" borderId="49" xfId="0" applyNumberFormat="1" applyFont="1" applyBorder="1" applyAlignment="1">
      <alignment/>
    </xf>
    <xf numFmtId="3" fontId="207" fillId="0" borderId="49" xfId="0" applyNumberFormat="1" applyFont="1" applyBorder="1" applyAlignment="1">
      <alignment/>
    </xf>
    <xf numFmtId="3" fontId="208" fillId="0" borderId="15" xfId="0" applyNumberFormat="1" applyFont="1" applyBorder="1" applyAlignment="1">
      <alignment/>
    </xf>
    <xf numFmtId="3" fontId="210" fillId="0" borderId="36" xfId="0" applyNumberFormat="1" applyFont="1" applyFill="1" applyBorder="1" applyAlignment="1">
      <alignment/>
    </xf>
    <xf numFmtId="3" fontId="207" fillId="0" borderId="35" xfId="0" applyNumberFormat="1" applyFont="1" applyBorder="1" applyAlignment="1">
      <alignment/>
    </xf>
    <xf numFmtId="172" fontId="208" fillId="0" borderId="36" xfId="0" applyNumberFormat="1" applyFont="1" applyFill="1" applyBorder="1" applyAlignment="1">
      <alignment/>
    </xf>
    <xf numFmtId="3" fontId="207" fillId="0" borderId="59" xfId="0" applyNumberFormat="1" applyFont="1" applyBorder="1" applyAlignment="1">
      <alignment/>
    </xf>
    <xf numFmtId="3" fontId="210" fillId="0" borderId="82" xfId="0" applyNumberFormat="1" applyFont="1" applyFill="1" applyBorder="1" applyAlignment="1">
      <alignment/>
    </xf>
    <xf numFmtId="3" fontId="203" fillId="0" borderId="4" xfId="0" applyNumberFormat="1" applyFont="1" applyBorder="1" applyAlignment="1">
      <alignment horizontal="left"/>
    </xf>
    <xf numFmtId="3" fontId="206" fillId="0" borderId="66" xfId="0" applyNumberFormat="1" applyFont="1" applyBorder="1" applyAlignment="1">
      <alignment horizontal="right"/>
    </xf>
    <xf numFmtId="3" fontId="210" fillId="0" borderId="22" xfId="0" applyNumberFormat="1" applyFont="1" applyBorder="1" applyAlignment="1">
      <alignment/>
    </xf>
    <xf numFmtId="3" fontId="210" fillId="0" borderId="81" xfId="0" applyNumberFormat="1" applyFont="1" applyBorder="1" applyAlignment="1">
      <alignment/>
    </xf>
    <xf numFmtId="3" fontId="210" fillId="0" borderId="8" xfId="0" applyNumberFormat="1" applyFont="1" applyBorder="1" applyAlignment="1">
      <alignment/>
    </xf>
    <xf numFmtId="3" fontId="210" fillId="0" borderId="36" xfId="0" applyNumberFormat="1" applyFont="1" applyBorder="1" applyAlignment="1">
      <alignment/>
    </xf>
    <xf numFmtId="3" fontId="64" fillId="0" borderId="78" xfId="0" applyNumberFormat="1" applyFont="1" applyBorder="1" applyAlignment="1">
      <alignment horizontal="centerContinuous"/>
    </xf>
    <xf numFmtId="3" fontId="214" fillId="0" borderId="55" xfId="0" applyNumberFormat="1" applyFont="1" applyBorder="1" applyAlignment="1">
      <alignment/>
    </xf>
    <xf numFmtId="3" fontId="208" fillId="0" borderId="37" xfId="0" applyNumberFormat="1" applyFont="1" applyBorder="1" applyAlignment="1">
      <alignment/>
    </xf>
    <xf numFmtId="3" fontId="208" fillId="0" borderId="94" xfId="0" applyNumberFormat="1" applyFont="1" applyBorder="1" applyAlignment="1">
      <alignment/>
    </xf>
    <xf numFmtId="3" fontId="208" fillId="0" borderId="38" xfId="0" applyNumberFormat="1" applyFont="1" applyFill="1" applyBorder="1" applyAlignment="1">
      <alignment/>
    </xf>
    <xf numFmtId="3" fontId="214" fillId="0" borderId="0" xfId="0" applyNumberFormat="1" applyFont="1" applyAlignment="1">
      <alignment horizontal="left"/>
    </xf>
    <xf numFmtId="3" fontId="215" fillId="0" borderId="0" xfId="0" applyNumberFormat="1" applyFont="1" applyBorder="1" applyAlignment="1">
      <alignment horizontal="left"/>
    </xf>
    <xf numFmtId="3" fontId="214" fillId="0" borderId="0" xfId="0" applyNumberFormat="1" applyFont="1" applyBorder="1" applyAlignment="1">
      <alignment horizontal="left"/>
    </xf>
    <xf numFmtId="3" fontId="214" fillId="0" borderId="0" xfId="0" applyNumberFormat="1" applyFont="1" applyFill="1" applyAlignment="1">
      <alignment horizontal="left"/>
    </xf>
    <xf numFmtId="3" fontId="64" fillId="0" borderId="0" xfId="0" applyNumberFormat="1" applyFont="1" applyAlignment="1">
      <alignment horizontal="left"/>
    </xf>
    <xf numFmtId="3" fontId="205" fillId="0" borderId="0" xfId="0" applyNumberFormat="1" applyFont="1" applyFill="1" applyAlignment="1">
      <alignment horizontal="right"/>
    </xf>
    <xf numFmtId="3" fontId="217" fillId="0" borderId="0" xfId="0" applyNumberFormat="1" applyFont="1" applyAlignment="1">
      <alignment horizontal="right"/>
    </xf>
    <xf numFmtId="3" fontId="214" fillId="0" borderId="0" xfId="0" applyNumberFormat="1" applyFont="1" applyAlignment="1">
      <alignment/>
    </xf>
    <xf numFmtId="3" fontId="214" fillId="0" borderId="0" xfId="0" applyNumberFormat="1" applyFont="1" applyFill="1" applyAlignment="1">
      <alignment/>
    </xf>
    <xf numFmtId="3" fontId="214" fillId="0" borderId="0" xfId="0" applyNumberFormat="1" applyFont="1" applyAlignment="1">
      <alignment horizontal="left"/>
    </xf>
    <xf numFmtId="3" fontId="215" fillId="0" borderId="0" xfId="0" applyNumberFormat="1" applyFont="1" applyBorder="1" applyAlignment="1">
      <alignment horizontal="left"/>
    </xf>
    <xf numFmtId="3" fontId="214" fillId="0" borderId="0" xfId="0" applyNumberFormat="1" applyFont="1" applyFill="1" applyAlignment="1">
      <alignment horizontal="left"/>
    </xf>
    <xf numFmtId="3" fontId="207" fillId="0" borderId="0" xfId="0" applyNumberFormat="1" applyFont="1" applyBorder="1" applyAlignment="1">
      <alignment horizontal="left"/>
    </xf>
    <xf numFmtId="3" fontId="218" fillId="0" borderId="0" xfId="0" applyNumberFormat="1" applyFont="1" applyBorder="1" applyAlignment="1">
      <alignment horizontal="left"/>
    </xf>
    <xf numFmtId="3" fontId="64" fillId="0" borderId="0" xfId="0" applyNumberFormat="1" applyFont="1" applyBorder="1" applyAlignment="1">
      <alignment horizontal="left"/>
    </xf>
    <xf numFmtId="0" fontId="64" fillId="0" borderId="0" xfId="0" applyFont="1" applyBorder="1" applyAlignment="1">
      <alignment horizontal="left"/>
    </xf>
    <xf numFmtId="3" fontId="214" fillId="0" borderId="0" xfId="0" applyNumberFormat="1" applyFont="1" applyAlignment="1">
      <alignment/>
    </xf>
    <xf numFmtId="3" fontId="218" fillId="0" borderId="0" xfId="0" applyNumberFormat="1" applyFont="1" applyBorder="1" applyAlignment="1">
      <alignment/>
    </xf>
    <xf numFmtId="3" fontId="214" fillId="0" borderId="0" xfId="0" applyNumberFormat="1" applyFont="1" applyBorder="1" applyAlignment="1">
      <alignment/>
    </xf>
    <xf numFmtId="3" fontId="64" fillId="0" borderId="89" xfId="0" applyNumberFormat="1" applyFont="1" applyFill="1" applyBorder="1" applyAlignment="1">
      <alignment horizontal="centerContinuous"/>
    </xf>
    <xf numFmtId="3" fontId="219" fillId="0" borderId="0" xfId="0" applyNumberFormat="1" applyFont="1" applyBorder="1" applyAlignment="1">
      <alignment horizontal="center"/>
    </xf>
    <xf numFmtId="3" fontId="194" fillId="0" borderId="0" xfId="0" applyNumberFormat="1" applyFont="1" applyBorder="1" applyAlignment="1">
      <alignment horizontal="center"/>
    </xf>
    <xf numFmtId="3" fontId="64" fillId="0" borderId="90" xfId="0" applyNumberFormat="1" applyFont="1" applyFill="1" applyBorder="1" applyAlignment="1">
      <alignment horizontal="centerContinuous"/>
    </xf>
    <xf numFmtId="3" fontId="220" fillId="0" borderId="91" xfId="0" applyNumberFormat="1" applyFont="1" applyBorder="1" applyAlignment="1">
      <alignment horizontal="centerContinuous"/>
    </xf>
    <xf numFmtId="3" fontId="203" fillId="0" borderId="4" xfId="0" applyNumberFormat="1" applyFont="1" applyBorder="1" applyAlignment="1">
      <alignment horizontal="centerContinuous"/>
    </xf>
    <xf numFmtId="3" fontId="207" fillId="0" borderId="3" xfId="0" applyNumberFormat="1" applyFont="1" applyBorder="1" applyAlignment="1">
      <alignment/>
    </xf>
    <xf numFmtId="3" fontId="207" fillId="0" borderId="26" xfId="0" applyNumberFormat="1" applyFont="1" applyFill="1" applyBorder="1" applyAlignment="1">
      <alignment/>
    </xf>
    <xf numFmtId="3" fontId="207" fillId="0" borderId="66" xfId="0" applyNumberFormat="1" applyFont="1" applyBorder="1" applyAlignment="1">
      <alignment/>
    </xf>
    <xf numFmtId="3" fontId="219" fillId="0" borderId="0" xfId="0" applyNumberFormat="1" applyFont="1" applyBorder="1" applyAlignment="1">
      <alignment/>
    </xf>
    <xf numFmtId="3" fontId="204" fillId="0" borderId="0" xfId="0" applyNumberFormat="1" applyFont="1" applyBorder="1" applyAlignment="1">
      <alignment/>
    </xf>
    <xf numFmtId="3" fontId="220" fillId="0" borderId="92" xfId="0" applyNumberFormat="1" applyFont="1" applyBorder="1" applyAlignment="1">
      <alignment horizontal="centerContinuous"/>
    </xf>
    <xf numFmtId="3" fontId="203" fillId="0" borderId="83" xfId="0" applyNumberFormat="1" applyFont="1" applyBorder="1" applyAlignment="1">
      <alignment horizontal="left"/>
    </xf>
    <xf numFmtId="3" fontId="221" fillId="0" borderId="10" xfId="0" applyNumberFormat="1" applyFont="1" applyBorder="1" applyAlignment="1">
      <alignment horizontal="right"/>
    </xf>
    <xf numFmtId="3" fontId="221" fillId="0" borderId="69" xfId="0" applyNumberFormat="1" applyFont="1" applyBorder="1" applyAlignment="1">
      <alignment/>
    </xf>
    <xf numFmtId="3" fontId="222" fillId="0" borderId="93" xfId="0" applyNumberFormat="1" applyFont="1" applyBorder="1" applyAlignment="1">
      <alignment horizontal="centerContinuous"/>
    </xf>
    <xf numFmtId="3" fontId="207" fillId="0" borderId="84" xfId="0" applyNumberFormat="1" applyFont="1" applyBorder="1" applyAlignment="1">
      <alignment/>
    </xf>
    <xf numFmtId="3" fontId="113" fillId="0" borderId="22" xfId="0" applyNumberFormat="1" applyFont="1" applyBorder="1" applyAlignment="1">
      <alignment/>
    </xf>
    <xf numFmtId="172" fontId="113" fillId="0" borderId="51" xfId="0" applyNumberFormat="1" applyFont="1" applyFill="1" applyBorder="1" applyAlignment="1">
      <alignment/>
    </xf>
    <xf numFmtId="3" fontId="113" fillId="0" borderId="51" xfId="0" applyNumberFormat="1" applyFont="1" applyFill="1" applyBorder="1" applyAlignment="1">
      <alignment/>
    </xf>
    <xf numFmtId="172" fontId="113" fillId="0" borderId="36" xfId="0" applyNumberFormat="1" applyFont="1" applyBorder="1" applyAlignment="1">
      <alignment/>
    </xf>
    <xf numFmtId="3" fontId="64" fillId="0" borderId="93" xfId="0" applyNumberFormat="1" applyFont="1" applyBorder="1" applyAlignment="1">
      <alignment horizontal="centerContinuous"/>
    </xf>
    <xf numFmtId="3" fontId="113" fillId="0" borderId="48" xfId="0" applyNumberFormat="1" applyFont="1" applyBorder="1" applyAlignment="1">
      <alignment/>
    </xf>
    <xf numFmtId="3" fontId="113" fillId="0" borderId="48" xfId="0" applyNumberFormat="1" applyFont="1" applyFill="1" applyBorder="1" applyAlignment="1">
      <alignment/>
    </xf>
    <xf numFmtId="3" fontId="203" fillId="0" borderId="36" xfId="0" applyNumberFormat="1" applyFont="1" applyBorder="1" applyAlignment="1">
      <alignment/>
    </xf>
    <xf numFmtId="3" fontId="64" fillId="0" borderId="93" xfId="0" applyNumberFormat="1" applyFont="1" applyFill="1" applyBorder="1" applyAlignment="1">
      <alignment horizontal="centerContinuous"/>
    </xf>
    <xf numFmtId="3" fontId="113" fillId="0" borderId="8" xfId="0" applyNumberFormat="1" applyFont="1" applyFill="1" applyBorder="1" applyAlignment="1">
      <alignment/>
    </xf>
    <xf numFmtId="3" fontId="219" fillId="0" borderId="0" xfId="0" applyNumberFormat="1" applyFont="1" applyFill="1" applyBorder="1" applyAlignment="1">
      <alignment/>
    </xf>
    <xf numFmtId="3" fontId="203" fillId="0" borderId="8" xfId="0" applyNumberFormat="1" applyFont="1" applyBorder="1" applyAlignment="1">
      <alignment/>
    </xf>
    <xf numFmtId="3" fontId="113" fillId="0" borderId="36" xfId="0" applyNumberFormat="1" applyFont="1" applyBorder="1" applyAlignment="1">
      <alignment/>
    </xf>
    <xf numFmtId="3" fontId="207" fillId="0" borderId="60" xfId="0" applyNumberFormat="1" applyFont="1" applyFill="1" applyBorder="1" applyAlignment="1">
      <alignment/>
    </xf>
    <xf numFmtId="3" fontId="64" fillId="0" borderId="61" xfId="0" applyNumberFormat="1" applyFont="1" applyFill="1" applyBorder="1" applyAlignment="1">
      <alignment/>
    </xf>
    <xf numFmtId="3" fontId="64" fillId="0" borderId="62" xfId="0" applyNumberFormat="1" applyFont="1" applyFill="1" applyBorder="1" applyAlignment="1">
      <alignment/>
    </xf>
    <xf numFmtId="172" fontId="64" fillId="0" borderId="36" xfId="0" applyNumberFormat="1" applyFont="1" applyBorder="1" applyAlignment="1">
      <alignment/>
    </xf>
    <xf numFmtId="3" fontId="220" fillId="0" borderId="93" xfId="0" applyNumberFormat="1" applyFont="1" applyBorder="1" applyAlignment="1">
      <alignment horizontal="centerContinuous"/>
    </xf>
    <xf numFmtId="3" fontId="221" fillId="0" borderId="66" xfId="0" applyNumberFormat="1" applyFont="1" applyBorder="1" applyAlignment="1">
      <alignment/>
    </xf>
    <xf numFmtId="3" fontId="220" fillId="0" borderId="39" xfId="0" applyNumberFormat="1" applyFont="1" applyBorder="1" applyAlignment="1">
      <alignment horizontal="centerContinuous"/>
    </xf>
    <xf numFmtId="3" fontId="64" fillId="0" borderId="3" xfId="0" applyNumberFormat="1" applyFont="1" applyBorder="1" applyAlignment="1">
      <alignment/>
    </xf>
    <xf numFmtId="3" fontId="64" fillId="0" borderId="26" xfId="0" applyNumberFormat="1" applyFont="1" applyBorder="1" applyAlignment="1">
      <alignment/>
    </xf>
    <xf numFmtId="3" fontId="208" fillId="0" borderId="26" xfId="0" applyNumberFormat="1" applyFont="1" applyFill="1" applyBorder="1" applyAlignment="1">
      <alignment/>
    </xf>
    <xf numFmtId="3" fontId="208" fillId="0" borderId="66" xfId="0" applyNumberFormat="1" applyFont="1" applyBorder="1" applyAlignment="1">
      <alignment/>
    </xf>
    <xf numFmtId="3" fontId="221" fillId="0" borderId="3" xfId="0" applyNumberFormat="1" applyFont="1" applyBorder="1" applyAlignment="1">
      <alignment/>
    </xf>
    <xf numFmtId="3" fontId="203" fillId="0" borderId="22" xfId="0" applyNumberFormat="1" applyFont="1" applyBorder="1" applyAlignment="1">
      <alignment/>
    </xf>
    <xf numFmtId="172" fontId="113" fillId="0" borderId="48" xfId="0" applyNumberFormat="1" applyFont="1" applyFill="1" applyBorder="1" applyAlignment="1">
      <alignment/>
    </xf>
    <xf numFmtId="3" fontId="113" fillId="0" borderId="81" xfId="0" applyNumberFormat="1" applyFont="1" applyBorder="1" applyAlignment="1">
      <alignment/>
    </xf>
    <xf numFmtId="3" fontId="205" fillId="0" borderId="0" xfId="0" applyNumberFormat="1" applyFont="1" applyBorder="1" applyAlignment="1">
      <alignment/>
    </xf>
    <xf numFmtId="3" fontId="203" fillId="0" borderId="48" xfId="0" applyNumberFormat="1" applyFont="1" applyBorder="1" applyAlignment="1">
      <alignment/>
    </xf>
    <xf numFmtId="3" fontId="219" fillId="0" borderId="35" xfId="0" applyNumberFormat="1" applyFont="1" applyFill="1" applyBorder="1" applyAlignment="1">
      <alignment/>
    </xf>
    <xf numFmtId="3" fontId="113" fillId="0" borderId="61" xfId="0" applyNumberFormat="1" applyFont="1" applyBorder="1" applyAlignment="1">
      <alignment/>
    </xf>
    <xf numFmtId="3" fontId="203" fillId="0" borderId="61" xfId="0" applyNumberFormat="1" applyFont="1" applyBorder="1" applyAlignment="1">
      <alignment/>
    </xf>
    <xf numFmtId="3" fontId="113" fillId="0" borderId="62" xfId="0" applyNumberFormat="1" applyFont="1" applyBorder="1" applyAlignment="1">
      <alignment/>
    </xf>
    <xf numFmtId="3" fontId="113" fillId="0" borderId="62" xfId="0" applyNumberFormat="1" applyFont="1" applyFill="1" applyBorder="1" applyAlignment="1">
      <alignment/>
    </xf>
    <xf numFmtId="3" fontId="223" fillId="0" borderId="3" xfId="0" applyNumberFormat="1" applyFont="1" applyBorder="1" applyAlignment="1">
      <alignment/>
    </xf>
    <xf numFmtId="3" fontId="223" fillId="0" borderId="66" xfId="0" applyNumberFormat="1" applyFont="1" applyBorder="1" applyAlignment="1">
      <alignment/>
    </xf>
    <xf numFmtId="3" fontId="204" fillId="0" borderId="93" xfId="0" applyNumberFormat="1" applyFont="1" applyBorder="1" applyAlignment="1">
      <alignment horizontal="centerContinuous"/>
    </xf>
    <xf numFmtId="3" fontId="223" fillId="0" borderId="26" xfId="0" applyNumberFormat="1" applyFont="1" applyBorder="1" applyAlignment="1">
      <alignment/>
    </xf>
    <xf numFmtId="3" fontId="221" fillId="0" borderId="22" xfId="0" applyNumberFormat="1" applyFont="1" applyBorder="1" applyAlignment="1">
      <alignment/>
    </xf>
    <xf numFmtId="3" fontId="221" fillId="0" borderId="81" xfId="0" applyNumberFormat="1" applyFont="1" applyBorder="1" applyAlignment="1">
      <alignment/>
    </xf>
    <xf numFmtId="3" fontId="221" fillId="0" borderId="8" xfId="0" applyNumberFormat="1" applyFont="1" applyBorder="1" applyAlignment="1">
      <alignment/>
    </xf>
    <xf numFmtId="3" fontId="221" fillId="0" borderId="36" xfId="0" applyNumberFormat="1" applyFont="1" applyBorder="1" applyAlignment="1">
      <alignment/>
    </xf>
    <xf numFmtId="3" fontId="64" fillId="0" borderId="78" xfId="0" applyNumberFormat="1" applyFont="1" applyBorder="1" applyAlignment="1">
      <alignment horizontal="centerContinuous"/>
    </xf>
    <xf numFmtId="3" fontId="214" fillId="0" borderId="55" xfId="0" applyNumberFormat="1" applyFont="1" applyBorder="1" applyAlignment="1">
      <alignment/>
    </xf>
    <xf numFmtId="3" fontId="64" fillId="0" borderId="37" xfId="0" applyNumberFormat="1" applyFont="1" applyBorder="1" applyAlignment="1">
      <alignment/>
    </xf>
    <xf numFmtId="3" fontId="64" fillId="0" borderId="94" xfId="0" applyNumberFormat="1" applyFont="1" applyBorder="1" applyAlignment="1">
      <alignment/>
    </xf>
    <xf numFmtId="3" fontId="208" fillId="0" borderId="94" xfId="0" applyNumberFormat="1" applyFont="1" applyFill="1" applyBorder="1" applyAlignment="1">
      <alignment/>
    </xf>
    <xf numFmtId="3" fontId="208" fillId="0" borderId="38" xfId="0" applyNumberFormat="1" applyFont="1" applyBorder="1" applyAlignment="1">
      <alignment/>
    </xf>
    <xf numFmtId="3" fontId="214" fillId="0" borderId="0" xfId="0" applyNumberFormat="1" applyFont="1" applyFill="1" applyAlignment="1">
      <alignment/>
    </xf>
    <xf numFmtId="0" fontId="64" fillId="0" borderId="0" xfId="0" applyFont="1" applyBorder="1" applyAlignment="1">
      <alignment/>
    </xf>
    <xf numFmtId="3" fontId="219" fillId="0" borderId="0" xfId="0" applyNumberFormat="1" applyFont="1" applyBorder="1" applyAlignment="1">
      <alignment horizontal="centerContinuous"/>
    </xf>
    <xf numFmtId="3" fontId="224" fillId="0" borderId="0" xfId="0" applyNumberFormat="1" applyFont="1" applyAlignment="1">
      <alignment/>
    </xf>
    <xf numFmtId="3" fontId="225" fillId="0" borderId="0" xfId="0" applyNumberFormat="1" applyFont="1" applyAlignment="1">
      <alignment/>
    </xf>
    <xf numFmtId="3" fontId="226" fillId="0" borderId="0" xfId="0" applyNumberFormat="1" applyFont="1" applyAlignment="1">
      <alignment horizontal="center"/>
    </xf>
    <xf numFmtId="3" fontId="205" fillId="0" borderId="0" xfId="0" applyNumberFormat="1" applyFont="1" applyAlignment="1">
      <alignment/>
    </xf>
    <xf numFmtId="3" fontId="64" fillId="0" borderId="0" xfId="0" applyNumberFormat="1" applyFont="1" applyBorder="1" applyAlignment="1">
      <alignment horizontal="centerContinuous"/>
    </xf>
    <xf numFmtId="3" fontId="203" fillId="0" borderId="0" xfId="0" applyNumberFormat="1" applyFont="1" applyAlignment="1">
      <alignment horizontal="left"/>
    </xf>
    <xf numFmtId="3" fontId="208" fillId="0" borderId="0" xfId="0" applyNumberFormat="1" applyFont="1" applyAlignment="1">
      <alignment/>
    </xf>
    <xf numFmtId="3" fontId="208" fillId="0" borderId="0" xfId="0" applyNumberFormat="1" applyFont="1" applyBorder="1" applyAlignment="1">
      <alignment/>
    </xf>
    <xf numFmtId="3" fontId="67" fillId="0" borderId="0" xfId="0" applyNumberFormat="1" applyFont="1" applyBorder="1" applyAlignment="1">
      <alignment/>
    </xf>
    <xf numFmtId="3" fontId="221" fillId="0" borderId="0" xfId="0" applyNumberFormat="1" applyFont="1" applyBorder="1" applyAlignment="1">
      <alignment horizontal="centerContinuous"/>
    </xf>
    <xf numFmtId="3" fontId="203" fillId="0" borderId="0" xfId="0" applyNumberFormat="1" applyFont="1" applyAlignment="1">
      <alignment/>
    </xf>
    <xf numFmtId="3" fontId="202" fillId="0" borderId="0" xfId="0" applyNumberFormat="1" applyFont="1" applyAlignment="1">
      <alignment/>
    </xf>
    <xf numFmtId="3" fontId="202" fillId="0" borderId="0" xfId="0" applyNumberFormat="1" applyFont="1" applyBorder="1" applyAlignment="1">
      <alignment/>
    </xf>
    <xf numFmtId="3" fontId="203" fillId="0" borderId="0" xfId="0" applyNumberFormat="1" applyFont="1" applyAlignment="1">
      <alignment/>
    </xf>
    <xf numFmtId="3" fontId="128" fillId="0" borderId="0" xfId="0" applyNumberFormat="1" applyFont="1" applyBorder="1" applyAlignment="1">
      <alignment horizontal="centerContinuous"/>
    </xf>
    <xf numFmtId="3" fontId="225" fillId="0" borderId="0" xfId="0" applyNumberFormat="1" applyFont="1" applyAlignment="1">
      <alignment/>
    </xf>
    <xf numFmtId="3" fontId="225" fillId="0" borderId="0" xfId="0" applyNumberFormat="1" applyFont="1" applyAlignment="1">
      <alignment horizontal="center"/>
    </xf>
    <xf numFmtId="172" fontId="202" fillId="0" borderId="0" xfId="257" applyNumberFormat="1" applyFont="1" applyFill="1" applyAlignment="1">
      <alignment horizontal="center"/>
    </xf>
    <xf numFmtId="3" fontId="228" fillId="0" borderId="0" xfId="0" applyNumberFormat="1" applyFont="1" applyAlignment="1">
      <alignment/>
    </xf>
    <xf numFmtId="3" fontId="228" fillId="0" borderId="0" xfId="0" applyNumberFormat="1" applyFont="1" applyBorder="1" applyAlignment="1">
      <alignment/>
    </xf>
    <xf numFmtId="3" fontId="229" fillId="0" borderId="0" xfId="0" applyNumberFormat="1" applyFont="1" applyBorder="1" applyAlignment="1">
      <alignment horizontal="centerContinuous"/>
    </xf>
    <xf numFmtId="3" fontId="230" fillId="0" borderId="0" xfId="0" applyNumberFormat="1" applyFont="1" applyBorder="1" applyAlignment="1">
      <alignment/>
    </xf>
    <xf numFmtId="3" fontId="225" fillId="0" borderId="0" xfId="0" applyNumberFormat="1" applyFont="1" applyAlignment="1">
      <alignment horizontal="left"/>
    </xf>
    <xf numFmtId="3" fontId="221" fillId="0" borderId="0" xfId="0" applyNumberFormat="1" applyFont="1" applyAlignment="1">
      <alignment/>
    </xf>
    <xf numFmtId="172" fontId="232" fillId="0" borderId="0" xfId="257" applyNumberFormat="1" applyFont="1" applyBorder="1" applyAlignment="1">
      <alignment/>
    </xf>
    <xf numFmtId="3" fontId="232" fillId="0" borderId="0" xfId="0" applyNumberFormat="1" applyFont="1" applyBorder="1" applyAlignment="1">
      <alignment/>
    </xf>
    <xf numFmtId="3" fontId="128" fillId="0" borderId="0" xfId="0" applyNumberFormat="1" applyFont="1" applyAlignment="1">
      <alignment/>
    </xf>
    <xf numFmtId="3" fontId="207" fillId="0" borderId="0" xfId="0" applyNumberFormat="1" applyFont="1" applyAlignment="1">
      <alignment horizontal="left"/>
    </xf>
    <xf numFmtId="0" fontId="64" fillId="0" borderId="0" xfId="0" applyFont="1" applyAlignment="1">
      <alignment horizontal="left"/>
    </xf>
    <xf numFmtId="3" fontId="233" fillId="0" borderId="0" xfId="0" applyNumberFormat="1" applyFont="1" applyBorder="1" applyAlignment="1">
      <alignment horizontal="left" vertical="center"/>
    </xf>
    <xf numFmtId="3" fontId="202" fillId="0" borderId="0" xfId="0" applyNumberFormat="1" applyFont="1" applyBorder="1" applyAlignment="1">
      <alignment horizontal="left" vertical="center"/>
    </xf>
    <xf numFmtId="3" fontId="202" fillId="0" borderId="0" xfId="0" applyNumberFormat="1" applyFont="1" applyFill="1" applyBorder="1" applyAlignment="1">
      <alignment horizontal="left" vertical="center"/>
    </xf>
    <xf numFmtId="3" fontId="218" fillId="0" borderId="0" xfId="0" applyNumberFormat="1" applyFont="1" applyAlignment="1">
      <alignment/>
    </xf>
    <xf numFmtId="3" fontId="234" fillId="0" borderId="0" xfId="0" applyNumberFormat="1" applyFont="1" applyBorder="1" applyAlignment="1">
      <alignment horizontal="left" vertical="center"/>
    </xf>
    <xf numFmtId="3" fontId="67" fillId="0" borderId="0" xfId="0" applyNumberFormat="1" applyFont="1" applyBorder="1" applyAlignment="1">
      <alignment horizontal="left" vertical="center"/>
    </xf>
    <xf numFmtId="3" fontId="67" fillId="0" borderId="0" xfId="0" applyNumberFormat="1" applyFont="1" applyFill="1" applyBorder="1" applyAlignment="1">
      <alignment horizontal="left" vertical="center"/>
    </xf>
    <xf numFmtId="3" fontId="221" fillId="0" borderId="35" xfId="0" applyNumberFormat="1" applyFont="1" applyBorder="1" applyAlignment="1">
      <alignment horizontal="left"/>
    </xf>
    <xf numFmtId="3" fontId="206" fillId="0" borderId="8" xfId="0" applyNumberFormat="1" applyFont="1" applyBorder="1" applyAlignment="1">
      <alignment horizontal="right"/>
    </xf>
    <xf numFmtId="3" fontId="206" fillId="0" borderId="8" xfId="0" applyNumberFormat="1" applyFont="1" applyFill="1" applyBorder="1" applyAlignment="1">
      <alignment horizontal="right"/>
    </xf>
    <xf numFmtId="3" fontId="206" fillId="0" borderId="36" xfId="0" applyNumberFormat="1" applyFont="1" applyBorder="1" applyAlignment="1">
      <alignment/>
    </xf>
    <xf numFmtId="3" fontId="208" fillId="0" borderId="8" xfId="0" applyNumberFormat="1" applyFont="1" applyBorder="1" applyAlignment="1">
      <alignment/>
    </xf>
    <xf numFmtId="3" fontId="208" fillId="0" borderId="8" xfId="0" applyNumberFormat="1" applyFont="1" applyFill="1" applyBorder="1" applyAlignment="1">
      <alignment/>
    </xf>
    <xf numFmtId="172" fontId="208" fillId="0" borderId="36" xfId="0" applyNumberFormat="1" applyFont="1" applyBorder="1" applyAlignment="1">
      <alignment/>
    </xf>
    <xf numFmtId="3" fontId="208" fillId="0" borderId="36" xfId="0" applyNumberFormat="1" applyFont="1" applyFill="1" applyBorder="1" applyAlignment="1">
      <alignment/>
    </xf>
    <xf numFmtId="3" fontId="205" fillId="0" borderId="0" xfId="0" applyNumberFormat="1" applyFont="1" applyFill="1" applyBorder="1" applyAlignment="1">
      <alignment/>
    </xf>
    <xf numFmtId="3" fontId="205" fillId="0" borderId="0" xfId="0" applyNumberFormat="1" applyFont="1" applyFill="1" applyAlignment="1">
      <alignment/>
    </xf>
    <xf numFmtId="3" fontId="64" fillId="0" borderId="8" xfId="0" applyNumberFormat="1" applyFont="1" applyBorder="1" applyAlignment="1">
      <alignment/>
    </xf>
    <xf numFmtId="3" fontId="223" fillId="0" borderId="8" xfId="0" applyNumberFormat="1" applyFont="1" applyBorder="1" applyAlignment="1">
      <alignment horizontal="right"/>
    </xf>
    <xf numFmtId="3" fontId="223" fillId="0" borderId="36" xfId="0" applyNumberFormat="1" applyFont="1" applyBorder="1" applyAlignment="1">
      <alignment/>
    </xf>
    <xf numFmtId="3" fontId="218" fillId="0" borderId="33" xfId="0" applyNumberFormat="1" applyFont="1" applyBorder="1" applyAlignment="1">
      <alignment/>
    </xf>
    <xf numFmtId="3" fontId="208" fillId="39" borderId="8" xfId="0" applyNumberFormat="1" applyFont="1" applyFill="1" applyBorder="1" applyAlignment="1">
      <alignment/>
    </xf>
    <xf numFmtId="3" fontId="223" fillId="0" borderId="8" xfId="0" applyNumberFormat="1" applyFont="1" applyFill="1" applyBorder="1" applyAlignment="1">
      <alignment horizontal="right"/>
    </xf>
    <xf numFmtId="3" fontId="219" fillId="0" borderId="0" xfId="0" applyNumberFormat="1" applyFont="1" applyAlignment="1">
      <alignment/>
    </xf>
    <xf numFmtId="3" fontId="64" fillId="0" borderId="37" xfId="0" applyNumberFormat="1" applyFont="1" applyFill="1" applyBorder="1" applyAlignment="1">
      <alignment/>
    </xf>
    <xf numFmtId="3" fontId="208" fillId="0" borderId="37" xfId="0" applyNumberFormat="1" applyFont="1" applyFill="1" applyBorder="1" applyAlignment="1">
      <alignment/>
    </xf>
    <xf numFmtId="3" fontId="64" fillId="0" borderId="0" xfId="0" applyNumberFormat="1" applyFont="1" applyAlignment="1">
      <alignment/>
    </xf>
    <xf numFmtId="0" fontId="64" fillId="0" borderId="0" xfId="0" applyFont="1" applyAlignment="1">
      <alignment/>
    </xf>
    <xf numFmtId="3" fontId="212" fillId="0" borderId="0" xfId="0" applyNumberFormat="1" applyFont="1" applyAlignment="1">
      <alignment horizontal="left"/>
    </xf>
    <xf numFmtId="3" fontId="207" fillId="0" borderId="0" xfId="0" applyNumberFormat="1" applyFont="1" applyAlignment="1">
      <alignment/>
    </xf>
    <xf numFmtId="3" fontId="222" fillId="0" borderId="0" xfId="0" applyNumberFormat="1" applyFont="1" applyAlignment="1">
      <alignment horizontal="right"/>
    </xf>
    <xf numFmtId="3" fontId="207" fillId="0" borderId="0" xfId="0" applyNumberFormat="1" applyFont="1" applyAlignment="1">
      <alignment horizontal="center"/>
    </xf>
    <xf numFmtId="3" fontId="215" fillId="0" borderId="0" xfId="0" applyNumberFormat="1" applyFont="1" applyFill="1" applyAlignment="1">
      <alignment/>
    </xf>
    <xf numFmtId="3" fontId="215" fillId="0" borderId="0" xfId="0" applyNumberFormat="1" applyFont="1" applyAlignment="1">
      <alignment/>
    </xf>
    <xf numFmtId="3" fontId="236" fillId="0" borderId="0" xfId="0" applyNumberFormat="1" applyFont="1" applyAlignment="1">
      <alignment/>
    </xf>
    <xf numFmtId="0" fontId="128" fillId="0" borderId="0" xfId="0" applyFont="1" applyAlignment="1">
      <alignment/>
    </xf>
    <xf numFmtId="172" fontId="64" fillId="0" borderId="0" xfId="257" applyNumberFormat="1" applyFont="1" applyAlignment="1">
      <alignment/>
    </xf>
    <xf numFmtId="38" fontId="45" fillId="0" borderId="48" xfId="0" applyNumberFormat="1" applyFont="1" applyBorder="1" applyAlignment="1">
      <alignment horizontal="left" vertical="center" wrapText="1" shrinkToFit="1"/>
    </xf>
    <xf numFmtId="38" fontId="45" fillId="0" borderId="53" xfId="0" applyNumberFormat="1" applyFont="1" applyBorder="1" applyAlignment="1">
      <alignment horizontal="left" vertical="center" wrapText="1" shrinkToFit="1"/>
    </xf>
    <xf numFmtId="0" fontId="240" fillId="0" borderId="50" xfId="0" applyFont="1" applyFill="1" applyBorder="1" applyAlignment="1">
      <alignment horizontal="center"/>
    </xf>
    <xf numFmtId="0" fontId="240" fillId="0" borderId="32" xfId="0" applyFont="1" applyFill="1" applyBorder="1" applyAlignment="1">
      <alignment horizontal="center"/>
    </xf>
    <xf numFmtId="0" fontId="239" fillId="0" borderId="75" xfId="0" applyFont="1" applyFill="1" applyBorder="1" applyAlignment="1">
      <alignment/>
    </xf>
    <xf numFmtId="0" fontId="43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38" fontId="45" fillId="26" borderId="57" xfId="0" applyNumberFormat="1" applyFont="1" applyFill="1" applyBorder="1" applyAlignment="1">
      <alignment horizontal="left" vertical="center" wrapText="1" shrinkToFit="1"/>
    </xf>
    <xf numFmtId="38" fontId="45" fillId="26" borderId="58" xfId="0" applyNumberFormat="1" applyFont="1" applyFill="1" applyBorder="1" applyAlignment="1">
      <alignment horizontal="left" vertical="center" wrapText="1" shrinkToFit="1"/>
    </xf>
    <xf numFmtId="38" fontId="45" fillId="26" borderId="14" xfId="0" applyNumberFormat="1" applyFont="1" applyFill="1" applyBorder="1" applyAlignment="1">
      <alignment horizontal="left" vertical="center" wrapText="1" shrinkToFit="1"/>
    </xf>
    <xf numFmtId="38" fontId="45" fillId="26" borderId="95" xfId="0" applyNumberFormat="1" applyFont="1" applyFill="1" applyBorder="1" applyAlignment="1">
      <alignment horizontal="left" vertical="center" wrapText="1" shrinkToFit="1"/>
    </xf>
    <xf numFmtId="38" fontId="45" fillId="26" borderId="15" xfId="0" applyNumberFormat="1" applyFont="1" applyFill="1" applyBorder="1" applyAlignment="1">
      <alignment horizontal="left" vertical="center" wrapText="1" shrinkToFit="1"/>
    </xf>
    <xf numFmtId="38" fontId="45" fillId="26" borderId="52" xfId="0" applyNumberFormat="1" applyFont="1" applyFill="1" applyBorder="1" applyAlignment="1">
      <alignment horizontal="left" vertical="center" wrapText="1" shrinkToFit="1"/>
    </xf>
    <xf numFmtId="0" fontId="237" fillId="0" borderId="0" xfId="0" applyFont="1" applyAlignment="1">
      <alignment horizontal="right"/>
    </xf>
    <xf numFmtId="0" fontId="242" fillId="0" borderId="0" xfId="0" applyFont="1" applyAlignment="1">
      <alignment horizontal="center"/>
    </xf>
    <xf numFmtId="0" fontId="243" fillId="0" borderId="0" xfId="0" applyFont="1" applyBorder="1" applyAlignment="1">
      <alignment horizontal="center"/>
    </xf>
    <xf numFmtId="0" fontId="245" fillId="0" borderId="96" xfId="0" applyFont="1" applyBorder="1" applyAlignment="1">
      <alignment horizontal="right"/>
    </xf>
    <xf numFmtId="0" fontId="55" fillId="0" borderId="0" xfId="0" applyFont="1" applyAlignment="1">
      <alignment horizontal="center"/>
    </xf>
    <xf numFmtId="0" fontId="27" fillId="0" borderId="97" xfId="0" applyFont="1" applyBorder="1" applyAlignment="1">
      <alignment horizontal="center" vertical="center"/>
    </xf>
    <xf numFmtId="0" fontId="27" fillId="0" borderId="98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27" fillId="0" borderId="99" xfId="0" applyFont="1" applyBorder="1" applyAlignment="1">
      <alignment horizontal="center" vertical="center"/>
    </xf>
    <xf numFmtId="0" fontId="27" fillId="0" borderId="100" xfId="0" applyFont="1" applyBorder="1" applyAlignment="1">
      <alignment horizontal="center" vertical="center"/>
    </xf>
    <xf numFmtId="0" fontId="27" fillId="0" borderId="10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76" fillId="0" borderId="0" xfId="0" applyFont="1" applyAlignment="1">
      <alignment horizontal="left"/>
    </xf>
    <xf numFmtId="0" fontId="267" fillId="0" borderId="0" xfId="0" applyFont="1" applyBorder="1" applyAlignment="1">
      <alignment horizontal="center"/>
    </xf>
    <xf numFmtId="0" fontId="266" fillId="0" borderId="0" xfId="0" applyFont="1" applyBorder="1" applyAlignment="1">
      <alignment horizontal="center"/>
    </xf>
    <xf numFmtId="0" fontId="276" fillId="0" borderId="0" xfId="0" applyNumberFormat="1" applyFont="1" applyAlignment="1">
      <alignment horizontal="center"/>
    </xf>
    <xf numFmtId="0" fontId="270" fillId="0" borderId="0" xfId="0" applyFont="1" applyAlignment="1">
      <alignment horizontal="center"/>
    </xf>
    <xf numFmtId="0" fontId="278" fillId="0" borderId="0" xfId="0" applyNumberFormat="1" applyFont="1" applyAlignment="1">
      <alignment horizontal="center"/>
    </xf>
    <xf numFmtId="0" fontId="278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253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3" fontId="266" fillId="26" borderId="97" xfId="0" applyNumberFormat="1" applyFont="1" applyFill="1" applyBorder="1" applyAlignment="1">
      <alignment horizontal="center"/>
    </xf>
    <xf numFmtId="3" fontId="266" fillId="26" borderId="101" xfId="0" applyNumberFormat="1" applyFont="1" applyFill="1" applyBorder="1" applyAlignment="1">
      <alignment horizontal="center"/>
    </xf>
    <xf numFmtId="0" fontId="266" fillId="0" borderId="0" xfId="0" applyFont="1" applyAlignment="1">
      <alignment horizontal="center"/>
    </xf>
    <xf numFmtId="3" fontId="277" fillId="0" borderId="0" xfId="0" applyNumberFormat="1" applyFont="1" applyAlignment="1">
      <alignment horizontal="right"/>
    </xf>
    <xf numFmtId="0" fontId="288" fillId="0" borderId="0" xfId="0" applyFont="1" applyAlignment="1">
      <alignment horizontal="center"/>
    </xf>
    <xf numFmtId="0" fontId="269" fillId="26" borderId="34" xfId="0" applyFont="1" applyFill="1" applyBorder="1" applyAlignment="1">
      <alignment horizontal="center"/>
    </xf>
    <xf numFmtId="0" fontId="269" fillId="26" borderId="102" xfId="0" applyFont="1" applyFill="1" applyBorder="1" applyAlignment="1">
      <alignment horizontal="center"/>
    </xf>
    <xf numFmtId="3" fontId="216" fillId="0" borderId="0" xfId="0" applyNumberFormat="1" applyFont="1" applyFill="1" applyAlignment="1">
      <alignment horizontal="center"/>
    </xf>
    <xf numFmtId="3" fontId="217" fillId="0" borderId="0" xfId="0" applyNumberFormat="1" applyFont="1" applyFill="1" applyAlignment="1">
      <alignment horizontal="center"/>
    </xf>
    <xf numFmtId="3" fontId="202" fillId="0" borderId="96" xfId="0" applyNumberFormat="1" applyFont="1" applyBorder="1" applyAlignment="1">
      <alignment horizontal="left" vertical="center"/>
    </xf>
    <xf numFmtId="3" fontId="203" fillId="0" borderId="86" xfId="0" applyNumberFormat="1" applyFont="1" applyFill="1" applyBorder="1" applyAlignment="1">
      <alignment horizontal="center" vertical="center" wrapText="1"/>
    </xf>
    <xf numFmtId="3" fontId="113" fillId="0" borderId="10" xfId="0" applyNumberFormat="1" applyFont="1" applyBorder="1" applyAlignment="1">
      <alignment horizontal="center" vertical="center" wrapText="1"/>
    </xf>
    <xf numFmtId="3" fontId="203" fillId="0" borderId="103" xfId="0" applyNumberFormat="1" applyFont="1" applyFill="1" applyBorder="1" applyAlignment="1">
      <alignment horizontal="center" vertical="center" wrapText="1"/>
    </xf>
    <xf numFmtId="3" fontId="113" fillId="0" borderId="69" xfId="0" applyNumberFormat="1" applyFont="1" applyBorder="1" applyAlignment="1">
      <alignment horizontal="center" vertical="center" wrapText="1"/>
    </xf>
    <xf numFmtId="3" fontId="203" fillId="0" borderId="85" xfId="0" applyNumberFormat="1" applyFont="1" applyFill="1" applyBorder="1" applyAlignment="1">
      <alignment horizontal="center" vertical="center" wrapText="1"/>
    </xf>
    <xf numFmtId="0" fontId="113" fillId="0" borderId="83" xfId="0" applyFont="1" applyBorder="1" applyAlignment="1">
      <alignment horizontal="center" vertical="center" wrapText="1"/>
    </xf>
    <xf numFmtId="3" fontId="113" fillId="0" borderId="0" xfId="0" applyNumberFormat="1" applyFont="1" applyBorder="1" applyAlignment="1">
      <alignment horizontal="center"/>
    </xf>
    <xf numFmtId="3" fontId="203" fillId="0" borderId="0" xfId="0" applyNumberFormat="1" applyFont="1" applyAlignment="1">
      <alignment horizontal="center"/>
    </xf>
    <xf numFmtId="3" fontId="203" fillId="0" borderId="0" xfId="0" applyNumberFormat="1" applyFont="1" applyAlignment="1">
      <alignment horizontal="right"/>
    </xf>
    <xf numFmtId="3" fontId="225" fillId="0" borderId="0" xfId="0" applyNumberFormat="1" applyFont="1" applyAlignment="1">
      <alignment horizontal="right"/>
    </xf>
    <xf numFmtId="3" fontId="225" fillId="0" borderId="0" xfId="0" applyNumberFormat="1" applyFont="1" applyAlignment="1">
      <alignment horizontal="center"/>
    </xf>
    <xf numFmtId="3" fontId="113" fillId="0" borderId="0" xfId="0" applyNumberFormat="1" applyFont="1" applyAlignment="1">
      <alignment horizontal="right"/>
    </xf>
    <xf numFmtId="3" fontId="231" fillId="0" borderId="0" xfId="0" applyNumberFormat="1" applyFont="1" applyBorder="1" applyAlignment="1">
      <alignment horizontal="center"/>
    </xf>
    <xf numFmtId="3" fontId="224" fillId="0" borderId="0" xfId="0" applyNumberFormat="1" applyFont="1" applyBorder="1" applyAlignment="1">
      <alignment horizontal="left" vertical="center"/>
    </xf>
    <xf numFmtId="3" fontId="113" fillId="0" borderId="86" xfId="0" applyNumberFormat="1" applyFont="1" applyFill="1" applyBorder="1" applyAlignment="1">
      <alignment horizontal="center" vertical="center" wrapText="1"/>
    </xf>
    <xf numFmtId="0" fontId="113" fillId="0" borderId="10" xfId="0" applyNumberFormat="1" applyFont="1" applyBorder="1" applyAlignment="1">
      <alignment horizontal="center" vertical="center" wrapText="1"/>
    </xf>
    <xf numFmtId="0" fontId="113" fillId="0" borderId="10" xfId="0" applyFont="1" applyBorder="1" applyAlignment="1">
      <alignment horizontal="center" vertical="center" wrapText="1"/>
    </xf>
    <xf numFmtId="3" fontId="64" fillId="0" borderId="86" xfId="0" applyNumberFormat="1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3" fontId="113" fillId="0" borderId="103" xfId="0" applyNumberFormat="1" applyFont="1" applyFill="1" applyBorder="1" applyAlignment="1">
      <alignment horizontal="center" vertical="center" wrapText="1"/>
    </xf>
    <xf numFmtId="0" fontId="113" fillId="0" borderId="69" xfId="0" applyFont="1" applyBorder="1" applyAlignment="1">
      <alignment horizontal="center" vertical="center" wrapText="1"/>
    </xf>
    <xf numFmtId="3" fontId="226" fillId="0" borderId="0" xfId="0" applyNumberFormat="1" applyFont="1" applyAlignment="1">
      <alignment horizontal="center"/>
    </xf>
    <xf numFmtId="3" fontId="226" fillId="0" borderId="0" xfId="0" applyNumberFormat="1" applyFont="1" applyFill="1" applyAlignment="1">
      <alignment horizontal="center"/>
    </xf>
    <xf numFmtId="3" fontId="202" fillId="0" borderId="96" xfId="0" applyNumberFormat="1" applyFont="1" applyBorder="1" applyAlignment="1">
      <alignment horizontal="left" vertical="center"/>
    </xf>
    <xf numFmtId="3" fontId="113" fillId="0" borderId="85" xfId="0" applyNumberFormat="1" applyFont="1" applyFill="1" applyBorder="1" applyAlignment="1">
      <alignment horizontal="center" vertical="center" wrapText="1"/>
    </xf>
    <xf numFmtId="0" fontId="113" fillId="0" borderId="83" xfId="0" applyFont="1" applyBorder="1" applyAlignment="1">
      <alignment horizontal="center" vertical="center" wrapText="1"/>
    </xf>
    <xf numFmtId="3" fontId="113" fillId="0" borderId="10" xfId="0" applyNumberFormat="1" applyFont="1" applyBorder="1" applyAlignment="1">
      <alignment horizontal="center" vertical="center" wrapText="1"/>
    </xf>
    <xf numFmtId="3" fontId="209" fillId="0" borderId="0" xfId="0" applyNumberFormat="1" applyFont="1" applyAlignment="1">
      <alignment horizontal="center"/>
    </xf>
    <xf numFmtId="3" fontId="209" fillId="0" borderId="0" xfId="0" applyNumberFormat="1" applyFont="1" applyFill="1" applyAlignment="1">
      <alignment horizontal="right"/>
    </xf>
    <xf numFmtId="3" fontId="67" fillId="0" borderId="48" xfId="0" applyNumberFormat="1" applyFont="1" applyBorder="1" applyAlignment="1">
      <alignment horizontal="left" vertical="center"/>
    </xf>
    <xf numFmtId="3" fontId="67" fillId="0" borderId="41" xfId="0" applyNumberFormat="1" applyFont="1" applyBorder="1" applyAlignment="1">
      <alignment horizontal="left" vertical="center"/>
    </xf>
    <xf numFmtId="3" fontId="67" fillId="0" borderId="40" xfId="0" applyNumberFormat="1" applyFont="1" applyBorder="1" applyAlignment="1">
      <alignment horizontal="left" vertical="center"/>
    </xf>
    <xf numFmtId="3" fontId="219" fillId="0" borderId="0" xfId="0" applyNumberFormat="1" applyFont="1" applyFill="1" applyAlignment="1">
      <alignment horizontal="right"/>
    </xf>
    <xf numFmtId="3" fontId="67" fillId="0" borderId="57" xfId="0" applyNumberFormat="1" applyFont="1" applyBorder="1" applyAlignment="1">
      <alignment horizontal="left" vertical="center" wrapText="1"/>
    </xf>
    <xf numFmtId="3" fontId="67" fillId="0" borderId="104" xfId="0" applyNumberFormat="1" applyFont="1" applyBorder="1" applyAlignment="1">
      <alignment horizontal="left" vertical="center" wrapText="1"/>
    </xf>
    <xf numFmtId="3" fontId="67" fillId="0" borderId="105" xfId="0" applyNumberFormat="1" applyFont="1" applyBorder="1" applyAlignment="1">
      <alignment horizontal="left" vertical="center" wrapText="1"/>
    </xf>
    <xf numFmtId="3" fontId="67" fillId="0" borderId="15" xfId="0" applyNumberFormat="1" applyFont="1" applyBorder="1" applyAlignment="1">
      <alignment horizontal="left" vertical="center" wrapText="1"/>
    </xf>
    <xf numFmtId="3" fontId="67" fillId="0" borderId="7" xfId="0" applyNumberFormat="1" applyFont="1" applyBorder="1" applyAlignment="1">
      <alignment horizontal="left" vertical="center" wrapText="1"/>
    </xf>
    <xf numFmtId="3" fontId="67" fillId="0" borderId="77" xfId="0" applyNumberFormat="1" applyFont="1" applyBorder="1" applyAlignment="1">
      <alignment horizontal="left" vertical="center" wrapText="1"/>
    </xf>
    <xf numFmtId="3" fontId="219" fillId="0" borderId="62" xfId="0" applyNumberFormat="1" applyFont="1" applyFill="1" applyBorder="1" applyAlignment="1">
      <alignment horizontal="right"/>
    </xf>
    <xf numFmtId="3" fontId="219" fillId="0" borderId="106" xfId="0" applyNumberFormat="1" applyFont="1" applyFill="1" applyBorder="1" applyAlignment="1">
      <alignment horizontal="right"/>
    </xf>
    <xf numFmtId="3" fontId="219" fillId="0" borderId="61" xfId="0" applyNumberFormat="1" applyFont="1" applyFill="1" applyBorder="1" applyAlignment="1">
      <alignment horizontal="right"/>
    </xf>
    <xf numFmtId="3" fontId="235" fillId="0" borderId="48" xfId="0" applyNumberFormat="1" applyFont="1" applyBorder="1" applyAlignment="1">
      <alignment horizontal="left"/>
    </xf>
    <xf numFmtId="3" fontId="235" fillId="0" borderId="41" xfId="0" applyNumberFormat="1" applyFont="1" applyBorder="1" applyAlignment="1">
      <alignment horizontal="left"/>
    </xf>
    <xf numFmtId="3" fontId="235" fillId="0" borderId="40" xfId="0" applyNumberFormat="1" applyFont="1" applyBorder="1" applyAlignment="1">
      <alignment horizontal="left"/>
    </xf>
    <xf numFmtId="3" fontId="235" fillId="0" borderId="51" xfId="0" applyNumberFormat="1" applyFont="1" applyBorder="1" applyAlignment="1">
      <alignment horizontal="left"/>
    </xf>
    <xf numFmtId="3" fontId="235" fillId="0" borderId="107" xfId="0" applyNumberFormat="1" applyFont="1" applyBorder="1" applyAlignment="1">
      <alignment horizontal="left"/>
    </xf>
    <xf numFmtId="3" fontId="235" fillId="0" borderId="108" xfId="0" applyNumberFormat="1" applyFont="1" applyBorder="1" applyAlignment="1">
      <alignment horizontal="left"/>
    </xf>
    <xf numFmtId="3" fontId="214" fillId="0" borderId="0" xfId="0" applyNumberFormat="1" applyFont="1" applyFill="1" applyAlignment="1">
      <alignment horizontal="center"/>
    </xf>
    <xf numFmtId="3" fontId="222" fillId="0" borderId="0" xfId="0" applyNumberFormat="1" applyFont="1" applyAlignment="1">
      <alignment horizontal="right"/>
    </xf>
    <xf numFmtId="3" fontId="207" fillId="0" borderId="0" xfId="0" applyNumberFormat="1" applyFont="1" applyAlignment="1">
      <alignment horizontal="center"/>
    </xf>
    <xf numFmtId="3" fontId="234" fillId="0" borderId="109" xfId="0" applyNumberFormat="1" applyFont="1" applyBorder="1" applyAlignment="1">
      <alignment horizontal="center" wrapText="1"/>
    </xf>
    <xf numFmtId="3" fontId="234" fillId="0" borderId="12" xfId="0" applyNumberFormat="1" applyFont="1" applyBorder="1" applyAlignment="1">
      <alignment horizontal="center" wrapText="1"/>
    </xf>
    <xf numFmtId="3" fontId="234" fillId="0" borderId="110" xfId="0" applyNumberFormat="1" applyFont="1" applyBorder="1" applyAlignment="1">
      <alignment horizontal="center" wrapText="1"/>
    </xf>
    <xf numFmtId="3" fontId="234" fillId="0" borderId="111" xfId="0" applyNumberFormat="1" applyFont="1" applyBorder="1" applyAlignment="1">
      <alignment horizontal="center" wrapText="1"/>
    </xf>
    <xf numFmtId="3" fontId="234" fillId="0" borderId="5" xfId="0" applyNumberFormat="1" applyFont="1" applyBorder="1" applyAlignment="1">
      <alignment horizontal="center" wrapText="1"/>
    </xf>
    <xf numFmtId="3" fontId="234" fillId="0" borderId="112" xfId="0" applyNumberFormat="1" applyFont="1" applyBorder="1" applyAlignment="1">
      <alignment horizontal="center" wrapText="1"/>
    </xf>
    <xf numFmtId="3" fontId="234" fillId="0" borderId="109" xfId="0" applyNumberFormat="1" applyFont="1" applyBorder="1" applyAlignment="1">
      <alignment horizontal="center" vertical="center" wrapText="1"/>
    </xf>
    <xf numFmtId="3" fontId="234" fillId="0" borderId="110" xfId="0" applyNumberFormat="1" applyFont="1" applyBorder="1" applyAlignment="1">
      <alignment horizontal="center" vertical="center" wrapText="1"/>
    </xf>
    <xf numFmtId="0" fontId="234" fillId="0" borderId="111" xfId="0" applyFont="1" applyBorder="1" applyAlignment="1">
      <alignment horizontal="center" vertical="center" wrapText="1"/>
    </xf>
    <xf numFmtId="0" fontId="234" fillId="0" borderId="112" xfId="0" applyFont="1" applyBorder="1" applyAlignment="1">
      <alignment horizontal="center" vertical="center" wrapText="1"/>
    </xf>
    <xf numFmtId="3" fontId="215" fillId="0" borderId="0" xfId="0" applyNumberFormat="1" applyFont="1" applyFill="1" applyAlignment="1">
      <alignment horizontal="center"/>
    </xf>
    <xf numFmtId="3" fontId="212" fillId="0" borderId="0" xfId="0" applyNumberFormat="1" applyFont="1" applyAlignment="1">
      <alignment horizontal="left"/>
    </xf>
    <xf numFmtId="3" fontId="219" fillId="0" borderId="8" xfId="0" applyNumberFormat="1" applyFont="1" applyFill="1" applyBorder="1" applyAlignment="1">
      <alignment horizontal="right"/>
    </xf>
    <xf numFmtId="3" fontId="219" fillId="0" borderId="48" xfId="0" applyNumberFormat="1" applyFont="1" applyFill="1" applyBorder="1" applyAlignment="1">
      <alignment horizontal="right"/>
    </xf>
    <xf numFmtId="3" fontId="219" fillId="0" borderId="40" xfId="0" applyNumberFormat="1" applyFont="1" applyFill="1" applyBorder="1" applyAlignment="1">
      <alignment horizontal="right"/>
    </xf>
    <xf numFmtId="3" fontId="235" fillId="0" borderId="8" xfId="0" applyNumberFormat="1" applyFont="1" applyBorder="1" applyAlignment="1">
      <alignment horizontal="right"/>
    </xf>
    <xf numFmtId="3" fontId="219" fillId="0" borderId="8" xfId="0" applyNumberFormat="1" applyFont="1" applyBorder="1" applyAlignment="1">
      <alignment horizontal="right"/>
    </xf>
    <xf numFmtId="3" fontId="219" fillId="0" borderId="8" xfId="0" applyNumberFormat="1" applyFont="1" applyBorder="1" applyAlignment="1">
      <alignment horizontal="center"/>
    </xf>
    <xf numFmtId="3" fontId="207" fillId="0" borderId="48" xfId="0" applyNumberFormat="1" applyFont="1" applyBorder="1" applyAlignment="1">
      <alignment horizontal="center"/>
    </xf>
    <xf numFmtId="3" fontId="207" fillId="0" borderId="40" xfId="0" applyNumberFormat="1" applyFont="1" applyBorder="1" applyAlignment="1">
      <alignment horizontal="center"/>
    </xf>
    <xf numFmtId="3" fontId="212" fillId="0" borderId="8" xfId="0" applyNumberFormat="1" applyFont="1" applyBorder="1" applyAlignment="1">
      <alignment horizontal="center"/>
    </xf>
    <xf numFmtId="3" fontId="215" fillId="0" borderId="8" xfId="0" applyNumberFormat="1" applyFont="1" applyBorder="1" applyAlignment="1">
      <alignment horizontal="center"/>
    </xf>
    <xf numFmtId="3" fontId="214" fillId="0" borderId="48" xfId="0" applyNumberFormat="1" applyFont="1" applyBorder="1" applyAlignment="1">
      <alignment horizontal="center"/>
    </xf>
    <xf numFmtId="3" fontId="214" fillId="0" borderId="40" xfId="0" applyNumberFormat="1" applyFont="1" applyBorder="1" applyAlignment="1">
      <alignment horizontal="center"/>
    </xf>
    <xf numFmtId="3" fontId="214" fillId="0" borderId="8" xfId="0" applyNumberFormat="1" applyFont="1" applyBorder="1" applyAlignment="1">
      <alignment horizontal="center"/>
    </xf>
    <xf numFmtId="3" fontId="207" fillId="0" borderId="8" xfId="0" applyNumberFormat="1" applyFont="1" applyBorder="1" applyAlignment="1">
      <alignment horizontal="center"/>
    </xf>
    <xf numFmtId="3" fontId="67" fillId="0" borderId="8" xfId="0" applyNumberFormat="1" applyFont="1" applyBorder="1" applyAlignment="1">
      <alignment horizontal="center"/>
    </xf>
    <xf numFmtId="3" fontId="219" fillId="0" borderId="28" xfId="0" applyNumberFormat="1" applyFont="1" applyBorder="1" applyAlignment="1">
      <alignment horizontal="right"/>
    </xf>
    <xf numFmtId="0" fontId="113" fillId="0" borderId="10" xfId="0" applyFont="1" applyFill="1" applyBorder="1" applyAlignment="1">
      <alignment horizontal="center" vertical="center" wrapText="1"/>
    </xf>
    <xf numFmtId="3" fontId="207" fillId="0" borderId="0" xfId="0" applyNumberFormat="1" applyFont="1" applyFill="1" applyAlignment="1">
      <alignment horizontal="center"/>
    </xf>
    <xf numFmtId="3" fontId="219" fillId="0" borderId="0" xfId="0" applyNumberFormat="1" applyFont="1" applyAlignment="1">
      <alignment horizontal="right"/>
    </xf>
    <xf numFmtId="3" fontId="67" fillId="0" borderId="0" xfId="0" applyNumberFormat="1" applyFont="1" applyBorder="1" applyAlignment="1">
      <alignment horizontal="center"/>
    </xf>
  </cellXfs>
  <cellStyles count="683">
    <cellStyle name="Normal" xfId="0"/>
    <cellStyle name="RowLevel_0" xfId="1"/>
    <cellStyle name="RowLevel_2" xfId="5"/>
    <cellStyle name="_x0001_" xfId="15"/>
    <cellStyle name="          &#13;&#10;shell=progman.exe&#13;&#10;m" xfId="16"/>
    <cellStyle name="%" xfId="17"/>
    <cellStyle name="." xfId="18"/>
    <cellStyle name="??" xfId="19"/>
    <cellStyle name="?? [0.00]_ Att. 1- Cover" xfId="20"/>
    <cellStyle name="?? [0]" xfId="21"/>
    <cellStyle name="?_x001D_??%U©÷u&amp;H©÷9_x0008_? s&#10;_x0007__x0001__x0001_" xfId="22"/>
    <cellStyle name="???? [0.00]_List-dwg" xfId="23"/>
    <cellStyle name="????_List-dwg" xfId="24"/>
    <cellStyle name="???[0]_?? DI" xfId="25"/>
    <cellStyle name="???_?? DI" xfId="26"/>
    <cellStyle name="??[0]_BRE" xfId="27"/>
    <cellStyle name="??_ Att. 1- Cover" xfId="28"/>
    <cellStyle name="??A? [0]_ÿÿÿÿÿÿ_1_¢¬???¢â? " xfId="29"/>
    <cellStyle name="??A?_ÿÿÿÿÿÿ_1_¢¬???¢â? " xfId="30"/>
    <cellStyle name="?¡±¢¥?_?¨ù??¢´¢¥_¢¬???¢â? " xfId="31"/>
    <cellStyle name="?10" xfId="32"/>
    <cellStyle name="?13" xfId="33"/>
    <cellStyle name="?ðÇ%U?&amp;H?_x0008_?s&#10;_x0007__x0001__x0001_" xfId="34"/>
    <cellStyle name="_?_BOOKSHIP" xfId="35"/>
    <cellStyle name="__ [0.00]_PRODUCT DETAIL Q1" xfId="36"/>
    <cellStyle name="__ [0]_1202" xfId="37"/>
    <cellStyle name="__ [0]_1202_Result Red Store Jun" xfId="38"/>
    <cellStyle name="__ [0]_Book1" xfId="39"/>
    <cellStyle name="___(____)______" xfId="40"/>
    <cellStyle name="___[0]_Book1" xfId="41"/>
    <cellStyle name="____ [0.00]_PRODUCT DETAIL Q1" xfId="42"/>
    <cellStyle name="_____PRODUCT DETAIL Q1" xfId="43"/>
    <cellStyle name="____95" xfId="44"/>
    <cellStyle name="____Book1" xfId="45"/>
    <cellStyle name="___1202" xfId="46"/>
    <cellStyle name="___1202_Result Red Store Jun" xfId="47"/>
    <cellStyle name="___1202_Result Red Store Jun_1" xfId="48"/>
    <cellStyle name="___Book1" xfId="49"/>
    <cellStyle name="___Book1_Result Red Store Jun" xfId="50"/>
    <cellStyle name="___kc-elec system check list" xfId="51"/>
    <cellStyle name="___PRODUCT DETAIL Q1" xfId="52"/>
    <cellStyle name="_bang CDKT (Cuong)" xfId="53"/>
    <cellStyle name="_bang CDKT (Cuong)_2. BCKT2007_TH_02" xfId="54"/>
    <cellStyle name="_bang CDKT (Cuong)_Phancong_TNHHBinhTay" xfId="55"/>
    <cellStyle name="_bang CDKT (Cuong)_Phancong_TNHHBinhTay 2" xfId="56"/>
    <cellStyle name="_bang CDKT (Cuong)_Tong hop QD15 v3.0B" xfId="57"/>
    <cellStyle name="_bang CDKT (Cuong)_Tong hop QD15 v3.0B 2" xfId="58"/>
    <cellStyle name="_Bao cao kiem toan 2006 - Cong ty XM VLXD DN" xfId="59"/>
    <cellStyle name="_Bao cao kiem toan 2006 - Cong ty XM VLXD DN 2" xfId="60"/>
    <cellStyle name="_Bao cao kiem toan 2006 - Cong ty XM VLXD DN_thuyet minh vayhud 3" xfId="61"/>
    <cellStyle name="_Bao cao kiem toan 2006 - Cong ty XM VLXD DN_thuyet minh vayhud 3 2" xfId="62"/>
    <cellStyle name="_BCKT DOANH NGHIEP KHAC - Anh Bien" xfId="63"/>
    <cellStyle name="_BCTC_DTS" xfId="64"/>
    <cellStyle name="_Book1" xfId="65"/>
    <cellStyle name="_Book1 2" xfId="66"/>
    <cellStyle name="_Book1_2. BCKT2007_TH_02" xfId="67"/>
    <cellStyle name="_Book1_2. BCKT2007_TH_02 2" xfId="68"/>
    <cellStyle name="_Book1_Cong ty CP Dau tu va Xay dung (HUD3) 09 thang dau nam 2007" xfId="69"/>
    <cellStyle name="_Book1_GLV 7.CQ_2009" xfId="70"/>
    <cellStyle name="_Book1_Phancong_TNHHBinhTay" xfId="71"/>
    <cellStyle name="_Book1_thuyet minh vayhud 3" xfId="72"/>
    <cellStyle name="_Book1_Tong hop QD15 v3.0B" xfId="73"/>
    <cellStyle name="_Book1_WP_Trang an_Hoi" xfId="74"/>
    <cellStyle name="_Book1_WP_Trang an_Hoi_GLV 7.CQ_2009" xfId="75"/>
    <cellStyle name="_Book1_WP_Trang an_Hoi_GLV VP DM HP" xfId="76"/>
    <cellStyle name="_BTDC-new" xfId="77"/>
    <cellStyle name="_KT (2)" xfId="78"/>
    <cellStyle name="_KT (2)_1" xfId="79"/>
    <cellStyle name="_KT (2)_2" xfId="80"/>
    <cellStyle name="_KT (2)_2_TG-TH" xfId="81"/>
    <cellStyle name="_KT (2)_3" xfId="82"/>
    <cellStyle name="_KT (2)_3_TG-TH" xfId="83"/>
    <cellStyle name="_KT (2)_4" xfId="84"/>
    <cellStyle name="_KT (2)_4_TG-TH" xfId="85"/>
    <cellStyle name="_KT (2)_5" xfId="86"/>
    <cellStyle name="_KT (2)_TG-TH" xfId="87"/>
    <cellStyle name="_KT_TG" xfId="88"/>
    <cellStyle name="_KT_TG_1" xfId="89"/>
    <cellStyle name="_KT_TG_2" xfId="90"/>
    <cellStyle name="_KT_TG_3" xfId="91"/>
    <cellStyle name="_KT_TG_4" xfId="92"/>
    <cellStyle name="_NDIA04-2000" xfId="93"/>
    <cellStyle name="_TG-TH" xfId="94"/>
    <cellStyle name="_TG-TH_1" xfId="95"/>
    <cellStyle name="_TG-TH_2" xfId="96"/>
    <cellStyle name="_TG-TH_3" xfId="97"/>
    <cellStyle name="_TG-TH_4" xfId="98"/>
    <cellStyle name="_Tong hơp TK" xfId="99"/>
    <cellStyle name="_Tong hơp TK_BCKT Qhanh nam 2010 v1" xfId="100"/>
    <cellStyle name="_WP-CL" xfId="101"/>
    <cellStyle name="_ÿÿÿÿÿ" xfId="102"/>
    <cellStyle name="_ÿÿÿÿÿ 2" xfId="103"/>
    <cellStyle name="_ÿÿÿÿÿ_2. BCKT2007_TH_02" xfId="104"/>
    <cellStyle name="_ÿÿÿÿÿ_2. BCKT2007_TH_02 2" xfId="105"/>
    <cellStyle name="_ÿÿÿÿÿ_Cong ty CP Dau tu va Xay dung (HUD3) 09 thang dau nam 2007" xfId="106"/>
    <cellStyle name="_ÿÿÿÿÿ_GLV 7.CQ_2009" xfId="107"/>
    <cellStyle name="_ÿÿÿÿÿ_Phancong_TNHHBinhTay" xfId="108"/>
    <cellStyle name="_ÿÿÿÿÿ_thuyet minh vayhud 3" xfId="109"/>
    <cellStyle name="_ÿÿÿÿÿ_Tong hop QD15 v3.0B" xfId="110"/>
    <cellStyle name="_ÿÿÿÿÿ_WP_Trang an_Hoi" xfId="111"/>
    <cellStyle name="_ÿÿÿÿÿ_WP_Trang an_Hoi_GLV 7.CQ_2009" xfId="112"/>
    <cellStyle name="_ÿÿÿÿÿ_WP_Trang an_Hoi_GLV VP DM HP" xfId="113"/>
    <cellStyle name="’Ê‰Ý [0.00]_††††† " xfId="114"/>
    <cellStyle name="’Ê‰Ý_††††† " xfId="115"/>
    <cellStyle name="¤@¯ë_01" xfId="116"/>
    <cellStyle name="•W?_Format" xfId="117"/>
    <cellStyle name="•W€_Format" xfId="118"/>
    <cellStyle name="•W_’·Šú‰p•¶" xfId="119"/>
    <cellStyle name="ÊÝ [0.00]_LOCAL PARTS PRICE" xfId="120"/>
    <cellStyle name="ÊÝ_LOCAL PARTS PRICE" xfId="121"/>
    <cellStyle name="W_LOCAL PARTS PRICE" xfId="122"/>
    <cellStyle name="0" xfId="123"/>
    <cellStyle name="1" xfId="124"/>
    <cellStyle name="1_Cau thuy dien Ban La (Cu Anh)" xfId="125"/>
    <cellStyle name="1_Cau thuy dien Ban La (Cu Anh)_GLV 7.CQ_2009" xfId="126"/>
    <cellStyle name="1_Du toan 558 (Km17+508.12 - Km 22)" xfId="127"/>
    <cellStyle name="1_Du toan 558 (Km17+508.12 - Km 22)_GLV 7.CQ_2009" xfId="128"/>
    <cellStyle name="1_ÿÿÿÿÿ" xfId="129"/>
    <cellStyle name="15" xfId="130"/>
    <cellStyle name="¹éºÐÀ²_±âÅ¸" xfId="131"/>
    <cellStyle name="2" xfId="132"/>
    <cellStyle name="2_Cau thuy dien Ban La (Cu Anh)" xfId="133"/>
    <cellStyle name="2_Cau thuy dien Ban La (Cu Anh)_GLV 7.CQ_2009" xfId="134"/>
    <cellStyle name="2_Du toan 558 (Km17+508.12 - Km 22)" xfId="135"/>
    <cellStyle name="2_Du toan 558 (Km17+508.12 - Km 22)_GLV 7.CQ_2009" xfId="136"/>
    <cellStyle name="2_ÿÿÿÿÿ" xfId="137"/>
    <cellStyle name="20" xfId="138"/>
    <cellStyle name="20 2" xfId="139"/>
    <cellStyle name="20% - Accent1" xfId="140"/>
    <cellStyle name="20% - Accent1 2" xfId="141"/>
    <cellStyle name="20% - Accent2" xfId="142"/>
    <cellStyle name="20% - Accent2 2" xfId="143"/>
    <cellStyle name="20% - Accent3" xfId="144"/>
    <cellStyle name="20% - Accent3 2" xfId="145"/>
    <cellStyle name="20% - Accent4" xfId="146"/>
    <cellStyle name="20% - Accent4 2" xfId="147"/>
    <cellStyle name="20% - Accent5" xfId="148"/>
    <cellStyle name="20% - Accent5 2" xfId="149"/>
    <cellStyle name="20% - Accent6" xfId="150"/>
    <cellStyle name="20% - Accent6 2" xfId="151"/>
    <cellStyle name="22/01/03" xfId="152"/>
    <cellStyle name="3" xfId="153"/>
    <cellStyle name="3_Cau thuy dien Ban La (Cu Anh)" xfId="154"/>
    <cellStyle name="3_Cau thuy dien Ban La (Cu Anh)_GLV 7.CQ_2009" xfId="155"/>
    <cellStyle name="3_Du toan 558 (Km17+508.12 - Km 22)" xfId="156"/>
    <cellStyle name="3_Du toan 558 (Km17+508.12 - Km 22)_GLV 7.CQ_2009" xfId="157"/>
    <cellStyle name="3_ÿÿÿÿÿ" xfId="158"/>
    <cellStyle name="³f¹ô[0]_ÿÿÿÿÿÿ" xfId="159"/>
    <cellStyle name="³f¹ô_ÿÿÿÿÿÿ" xfId="160"/>
    <cellStyle name="4" xfId="161"/>
    <cellStyle name="4_Cau thuy dien Ban La (Cu Anh)" xfId="162"/>
    <cellStyle name="4_Cau thuy dien Ban La (Cu Anh)_GLV 7.CQ_2009" xfId="163"/>
    <cellStyle name="4_Du toan 558 (Km17+508.12 - Km 22)" xfId="164"/>
    <cellStyle name="4_Du toan 558 (Km17+508.12 - Km 22)_GLV 7.CQ_2009" xfId="165"/>
    <cellStyle name="4_ÿÿÿÿÿ" xfId="166"/>
    <cellStyle name="40% - Accent1" xfId="167"/>
    <cellStyle name="40% - Accent1 2" xfId="168"/>
    <cellStyle name="40% - Accent2" xfId="169"/>
    <cellStyle name="40% - Accent2 2" xfId="170"/>
    <cellStyle name="40% - Accent3" xfId="171"/>
    <cellStyle name="40% - Accent3 2" xfId="172"/>
    <cellStyle name="40% - Accent4" xfId="173"/>
    <cellStyle name="40% - Accent4 2" xfId="174"/>
    <cellStyle name="40% - Accent5" xfId="175"/>
    <cellStyle name="40% - Accent5 2" xfId="176"/>
    <cellStyle name="40% - Accent6" xfId="177"/>
    <cellStyle name="40% - Accent6 2" xfId="178"/>
    <cellStyle name="52" xfId="179"/>
    <cellStyle name="6" xfId="180"/>
    <cellStyle name="6_Bao cao toan Cty xi mang nam 09 " xfId="181"/>
    <cellStyle name="6_BCKT  Thong NHat 06 thang" xfId="182"/>
    <cellStyle name="6_BCKT Qhanh nam 2010 v1" xfId="183"/>
    <cellStyle name="60% - Accent1" xfId="184"/>
    <cellStyle name="60% - Accent1 2" xfId="185"/>
    <cellStyle name="60% - Accent2" xfId="186"/>
    <cellStyle name="60% - Accent2 2" xfId="187"/>
    <cellStyle name="60% - Accent3" xfId="188"/>
    <cellStyle name="60% - Accent3 2" xfId="189"/>
    <cellStyle name="60% - Accent4" xfId="190"/>
    <cellStyle name="60% - Accent4 2" xfId="191"/>
    <cellStyle name="60% - Accent5" xfId="192"/>
    <cellStyle name="60% - Accent5 2" xfId="193"/>
    <cellStyle name="60% - Accent6" xfId="194"/>
    <cellStyle name="60% - Accent6 2" xfId="195"/>
    <cellStyle name="Accent1" xfId="196"/>
    <cellStyle name="Accent1 2" xfId="197"/>
    <cellStyle name="Accent2" xfId="198"/>
    <cellStyle name="Accent2 2" xfId="199"/>
    <cellStyle name="Accent3" xfId="200"/>
    <cellStyle name="Accent3 2" xfId="201"/>
    <cellStyle name="Accent4" xfId="202"/>
    <cellStyle name="Accent4 2" xfId="203"/>
    <cellStyle name="Accent5" xfId="204"/>
    <cellStyle name="Accent5 2" xfId="205"/>
    <cellStyle name="Accent6" xfId="206"/>
    <cellStyle name="Accent6 2" xfId="207"/>
    <cellStyle name="active" xfId="208"/>
    <cellStyle name="ÅëÈ­ [0]_¿ì¹°Åë" xfId="209"/>
    <cellStyle name="AeE­ [0]_INQUIRY ¿?¾÷AßAø " xfId="210"/>
    <cellStyle name="ÅëÈ­ [0]_laroux" xfId="211"/>
    <cellStyle name="ÅëÈ­_¿ì¹°Åë" xfId="212"/>
    <cellStyle name="AeE­_INQUIRY ¿?¾÷AßAø " xfId="213"/>
    <cellStyle name="ÅëÈ­_laroux" xfId="214"/>
    <cellStyle name="args.style" xfId="215"/>
    <cellStyle name="ÄÞ¸¶ [0]_¿ì¹°Åë" xfId="216"/>
    <cellStyle name="AÞ¸¶ [0]_INQUIRY ¿?¾÷AßAø " xfId="217"/>
    <cellStyle name="ÄÞ¸¶ [0]_laroux" xfId="218"/>
    <cellStyle name="ÄÞ¸¶_¿ì¹°Åë" xfId="219"/>
    <cellStyle name="AÞ¸¶_INQUIRY ¿?¾÷AßAø " xfId="220"/>
    <cellStyle name="ÄÞ¸¶_L601CPT" xfId="221"/>
    <cellStyle name="AutoFormat Options" xfId="222"/>
    <cellStyle name="b" xfId="223"/>
    <cellStyle name="Bad" xfId="224"/>
    <cellStyle name="Bad 2" xfId="225"/>
    <cellStyle name="BDAD" xfId="226"/>
    <cellStyle name="blank" xfId="227"/>
    <cellStyle name="Body" xfId="228"/>
    <cellStyle name="C?AØ_¿?¾÷CoE² " xfId="229"/>
    <cellStyle name="Ç¥ÁØ_#2(M17)_1" xfId="230"/>
    <cellStyle name="C￥AØ_¿μ¾÷CoE² " xfId="231"/>
    <cellStyle name="Ç¥ÁØ_°èÈ¹" xfId="232"/>
    <cellStyle name="C￥AØ_Sheet1_¿μ¾÷CoE² " xfId="233"/>
    <cellStyle name="Calc Currency (0)" xfId="234"/>
    <cellStyle name="Calc Currency (0) 2" xfId="235"/>
    <cellStyle name="Calc Currency (0)_PPLN nam2013-sau kiem toan" xfId="236"/>
    <cellStyle name="Calc Currency (2)" xfId="237"/>
    <cellStyle name="Calc Percent (0)" xfId="238"/>
    <cellStyle name="Calc Percent (1)" xfId="239"/>
    <cellStyle name="Calc Percent (2)" xfId="240"/>
    <cellStyle name="Calc Units (0)" xfId="241"/>
    <cellStyle name="Calc Units (1)" xfId="242"/>
    <cellStyle name="Calc Units (2)" xfId="243"/>
    <cellStyle name="Calculation" xfId="244"/>
    <cellStyle name="Calculation 2" xfId="245"/>
    <cellStyle name="category" xfId="246"/>
    <cellStyle name="C℀" xfId="247"/>
    <cellStyle name="CC1" xfId="248"/>
    <cellStyle name="CC2" xfId="249"/>
    <cellStyle name="Centered Heading" xfId="250"/>
    <cellStyle name="CenterHead" xfId="251"/>
    <cellStyle name="chchuyen" xfId="252"/>
    <cellStyle name="Check Cell" xfId="253"/>
    <cellStyle name="Check Cell 2" xfId="254"/>
    <cellStyle name="CHUONG" xfId="255"/>
    <cellStyle name="Column_Title" xfId="256"/>
    <cellStyle name="Comma" xfId="257"/>
    <cellStyle name="Comma  - Style1" xfId="258"/>
    <cellStyle name="Comma  - Style2" xfId="259"/>
    <cellStyle name="Comma  - Style3" xfId="260"/>
    <cellStyle name="Comma  - Style4" xfId="261"/>
    <cellStyle name="Comma  - Style5" xfId="262"/>
    <cellStyle name="Comma  - Style6" xfId="263"/>
    <cellStyle name="Comma  - Style7" xfId="264"/>
    <cellStyle name="Comma  - Style8" xfId="265"/>
    <cellStyle name="Comma %" xfId="266"/>
    <cellStyle name="Comma [0]" xfId="267"/>
    <cellStyle name="Comma [0] 2" xfId="268"/>
    <cellStyle name="Comma [0] 3" xfId="269"/>
    <cellStyle name="Comma [00]" xfId="270"/>
    <cellStyle name="Comma 0.0" xfId="271"/>
    <cellStyle name="Comma 0.0%" xfId="272"/>
    <cellStyle name="Comma 0.0_22310 Draf Financial Statements - Hop nhat PDC" xfId="273"/>
    <cellStyle name="Comma 0.00" xfId="274"/>
    <cellStyle name="Comma 0.00%" xfId="275"/>
    <cellStyle name="Comma 0.00_22310 Draf Financial Statements - Hop nhat PDC" xfId="276"/>
    <cellStyle name="Comma 0.000" xfId="277"/>
    <cellStyle name="Comma 0.000%" xfId="278"/>
    <cellStyle name="Comma 0.000_22310 Draf Financial Statements - Hop nhat PDC" xfId="279"/>
    <cellStyle name="Comma 10" xfId="280"/>
    <cellStyle name="Comma 11" xfId="281"/>
    <cellStyle name="Comma 12" xfId="282"/>
    <cellStyle name="Comma 13" xfId="283"/>
    <cellStyle name="Comma 14" xfId="284"/>
    <cellStyle name="Comma 2" xfId="285"/>
    <cellStyle name="Comma 3" xfId="286"/>
    <cellStyle name="Comma 4" xfId="287"/>
    <cellStyle name="Comma 5" xfId="288"/>
    <cellStyle name="Comma 6" xfId="289"/>
    <cellStyle name="Comma 7" xfId="290"/>
    <cellStyle name="Comma 8" xfId="291"/>
    <cellStyle name="Comma 9" xfId="292"/>
    <cellStyle name="comma zerodec" xfId="293"/>
    <cellStyle name="comma zerodec 2" xfId="294"/>
    <cellStyle name="Comma[0]" xfId="295"/>
    <cellStyle name="Comma0" xfId="296"/>
    <cellStyle name="Company Name" xfId="297"/>
    <cellStyle name="Copied" xfId="298"/>
    <cellStyle name="COST1" xfId="299"/>
    <cellStyle name="CR Comma" xfId="300"/>
    <cellStyle name="CR Currency" xfId="301"/>
    <cellStyle name="Credit" xfId="302"/>
    <cellStyle name="Credit subtotal" xfId="303"/>
    <cellStyle name="Credit Total" xfId="304"/>
    <cellStyle name="Credit_22310 Draf Financial Statements - Hop nhat PDC" xfId="305"/>
    <cellStyle name="Cࡵrrency_Sheet1_PRODUCTĠ" xfId="306"/>
    <cellStyle name="CT1" xfId="307"/>
    <cellStyle name="CT2" xfId="308"/>
    <cellStyle name="CT4" xfId="309"/>
    <cellStyle name="CT5" xfId="310"/>
    <cellStyle name="ct7" xfId="311"/>
    <cellStyle name="ct8" xfId="312"/>
    <cellStyle name="cth1" xfId="313"/>
    <cellStyle name="Cthuc" xfId="314"/>
    <cellStyle name="Cthuc1" xfId="315"/>
    <cellStyle name="Currency" xfId="316"/>
    <cellStyle name="Currency %" xfId="317"/>
    <cellStyle name="Currency [0]" xfId="318"/>
    <cellStyle name="Currency [00]" xfId="319"/>
    <cellStyle name="Currency 0.0" xfId="320"/>
    <cellStyle name="Currency 0.0%" xfId="321"/>
    <cellStyle name="Currency 0.0_22310 Draf Financial Statements - Hop nhat PDC" xfId="322"/>
    <cellStyle name="Currency 0.00" xfId="323"/>
    <cellStyle name="Currency 0.00%" xfId="324"/>
    <cellStyle name="Currency 0.00_22310 Draf Financial Statements - Hop nhat PDC" xfId="325"/>
    <cellStyle name="Currency 0.000" xfId="326"/>
    <cellStyle name="Currency 0.000%" xfId="327"/>
    <cellStyle name="Currency 0.000_22310 Draf Financial Statements - Hop nhat PDC" xfId="328"/>
    <cellStyle name="Currency 2" xfId="329"/>
    <cellStyle name="Currency0" xfId="330"/>
    <cellStyle name="Currency1" xfId="331"/>
    <cellStyle name="Currency1 2" xfId="332"/>
    <cellStyle name="d" xfId="333"/>
    <cellStyle name="d%" xfId="334"/>
    <cellStyle name="d1" xfId="335"/>
    <cellStyle name="Date" xfId="336"/>
    <cellStyle name="Date Short" xfId="337"/>
    <cellStyle name="Date_4. Giay lam viec Xi mang" xfId="338"/>
    <cellStyle name="Debit" xfId="339"/>
    <cellStyle name="Debit subtotal" xfId="340"/>
    <cellStyle name="Debit Total" xfId="341"/>
    <cellStyle name="Debit_22310 Draf Financial Statements - Hop nhat PDC" xfId="342"/>
    <cellStyle name="Dezimal [0]_35ERI8T2gbIEMixb4v26icuOo" xfId="343"/>
    <cellStyle name="Dezimal_35ERI8T2gbIEMixb4v26icuOo" xfId="344"/>
    <cellStyle name="Dollar (zero dec)" xfId="345"/>
    <cellStyle name="Dollar (zero dec) 2" xfId="346"/>
    <cellStyle name="Dung" xfId="347"/>
    <cellStyle name="eeee" xfId="348"/>
    <cellStyle name="Emphasis 1" xfId="349"/>
    <cellStyle name="Emphasis 2" xfId="350"/>
    <cellStyle name="Emphasis 3" xfId="351"/>
    <cellStyle name="EN CO.," xfId="352"/>
    <cellStyle name="Enter Currency (0)" xfId="353"/>
    <cellStyle name="Enter Currency (2)" xfId="354"/>
    <cellStyle name="Enter Units (0)" xfId="355"/>
    <cellStyle name="Enter Units (1)" xfId="356"/>
    <cellStyle name="Enter Units (2)" xfId="357"/>
    <cellStyle name="Entered" xfId="358"/>
    <cellStyle name="En-tete1" xfId="359"/>
    <cellStyle name="En-tete2" xfId="360"/>
    <cellStyle name="Euro" xfId="361"/>
    <cellStyle name="Euro 2" xfId="362"/>
    <cellStyle name="Explanatory Text" xfId="363"/>
    <cellStyle name="Explanatory Text 2" xfId="364"/>
    <cellStyle name="Financier" xfId="365"/>
    <cellStyle name="Fixe" xfId="366"/>
    <cellStyle name="Fixed" xfId="367"/>
    <cellStyle name="Followed Hyperlink" xfId="368"/>
    <cellStyle name="Font Britannic16" xfId="369"/>
    <cellStyle name="Font Britannic18" xfId="370"/>
    <cellStyle name="Font CenturyCond 18" xfId="371"/>
    <cellStyle name="Font Cond20" xfId="372"/>
    <cellStyle name="Font LucidaSans16" xfId="373"/>
    <cellStyle name="Font NewCenturyCond18" xfId="374"/>
    <cellStyle name="Font Ottawa16" xfId="375"/>
    <cellStyle name="form_so" xfId="376"/>
    <cellStyle name="Good" xfId="377"/>
    <cellStyle name="Good 2" xfId="378"/>
    <cellStyle name="Grey" xfId="379"/>
    <cellStyle name="ha" xfId="380"/>
    <cellStyle name="Head 1" xfId="381"/>
    <cellStyle name="HEADER" xfId="382"/>
    <cellStyle name="Header1" xfId="383"/>
    <cellStyle name="Header2" xfId="384"/>
    <cellStyle name="Heading" xfId="385"/>
    <cellStyle name="Heading 1" xfId="386"/>
    <cellStyle name="Heading 1 2" xfId="387"/>
    <cellStyle name="Heading 2" xfId="388"/>
    <cellStyle name="Heading 2 2" xfId="389"/>
    <cellStyle name="Heading 3" xfId="390"/>
    <cellStyle name="Heading 3 2" xfId="391"/>
    <cellStyle name="Heading 4" xfId="392"/>
    <cellStyle name="Heading 4 2" xfId="393"/>
    <cellStyle name="Heading No Underline" xfId="394"/>
    <cellStyle name="Heading With Underline" xfId="395"/>
    <cellStyle name="Heading1" xfId="396"/>
    <cellStyle name="Heading2" xfId="397"/>
    <cellStyle name="HEADINGS" xfId="398"/>
    <cellStyle name="HEADINGSTOP" xfId="399"/>
    <cellStyle name="headoption" xfId="400"/>
    <cellStyle name="Hoa-Scholl" xfId="401"/>
    <cellStyle name="Hyperlink" xfId="402"/>
    <cellStyle name="i·0" xfId="403"/>
    <cellStyle name="Input" xfId="404"/>
    <cellStyle name="Input [yellow]" xfId="405"/>
    <cellStyle name="Input 2" xfId="406"/>
    <cellStyle name="Input 3" xfId="407"/>
    <cellStyle name="Input 4" xfId="408"/>
    <cellStyle name="Input Cells" xfId="409"/>
    <cellStyle name="KHANH" xfId="410"/>
    <cellStyle name="Ledger 17 x 11 in" xfId="411"/>
    <cellStyle name="left" xfId="412"/>
    <cellStyle name="Link Currency (0)" xfId="413"/>
    <cellStyle name="Link Currency (2)" xfId="414"/>
    <cellStyle name="Link Units (0)" xfId="415"/>
    <cellStyle name="Link Units (1)" xfId="416"/>
    <cellStyle name="Link Units (2)" xfId="417"/>
    <cellStyle name="Linked Cell" xfId="418"/>
    <cellStyle name="Linked Cell 2" xfId="419"/>
    <cellStyle name="Linked Cells" xfId="420"/>
    <cellStyle name="luc" xfId="421"/>
    <cellStyle name="luc2" xfId="422"/>
    <cellStyle name="MainHead" xfId="423"/>
    <cellStyle name="Millares [0]_Well Timing" xfId="424"/>
    <cellStyle name="Millares_Well Timing" xfId="425"/>
    <cellStyle name="Milliers [0]_      " xfId="426"/>
    <cellStyle name="Milliers_      " xfId="427"/>
    <cellStyle name="Model" xfId="428"/>
    <cellStyle name="moi" xfId="429"/>
    <cellStyle name="Mon?aire [0]_      " xfId="430"/>
    <cellStyle name="Mon?aire_      " xfId="431"/>
    <cellStyle name="Moneda [0]_Well Timing" xfId="432"/>
    <cellStyle name="Moneda_Well Timing" xfId="433"/>
    <cellStyle name="Monetaire" xfId="434"/>
    <cellStyle name="Monétaire [0]_      " xfId="435"/>
    <cellStyle name="Monétaire_      " xfId="436"/>
    <cellStyle name="Monetaire_GLV 7.CQ_2009" xfId="437"/>
    <cellStyle name="ms明朝9" xfId="438"/>
    <cellStyle name="n" xfId="439"/>
    <cellStyle name="n1" xfId="440"/>
    <cellStyle name="Neutral" xfId="441"/>
    <cellStyle name="Neutral 2" xfId="442"/>
    <cellStyle name="New" xfId="443"/>
    <cellStyle name="New 2" xfId="444"/>
    <cellStyle name="New Times Roman" xfId="445"/>
    <cellStyle name="New Times Roman 2" xfId="446"/>
    <cellStyle name="New_2. BCKT2007_TH_02" xfId="447"/>
    <cellStyle name="no dec" xfId="448"/>
    <cellStyle name="ÑONVÒ" xfId="449"/>
    <cellStyle name="Normal - Style1" xfId="450"/>
    <cellStyle name="Normal - 유형1" xfId="451"/>
    <cellStyle name="Normal 10" xfId="452"/>
    <cellStyle name="Normal 11" xfId="453"/>
    <cellStyle name="Normal 12" xfId="454"/>
    <cellStyle name="Normal 13" xfId="455"/>
    <cellStyle name="Normal 14" xfId="456"/>
    <cellStyle name="Normal 15" xfId="457"/>
    <cellStyle name="Normal 16" xfId="458"/>
    <cellStyle name="Normal 17" xfId="459"/>
    <cellStyle name="Normal 18" xfId="460"/>
    <cellStyle name="Normal 19" xfId="461"/>
    <cellStyle name="Normal 2" xfId="462"/>
    <cellStyle name="Normal 2 2" xfId="463"/>
    <cellStyle name="Normal 2 2 2" xfId="464"/>
    <cellStyle name="Normal 2 2 3" xfId="465"/>
    <cellStyle name="Normal 2 3" xfId="466"/>
    <cellStyle name="Normal 2 4" xfId="467"/>
    <cellStyle name="Normal 20" xfId="468"/>
    <cellStyle name="Normal 21" xfId="469"/>
    <cellStyle name="Normal 3" xfId="470"/>
    <cellStyle name="Normal 3 2" xfId="471"/>
    <cellStyle name="Normal 3 2 2" xfId="472"/>
    <cellStyle name="Normal 3 3" xfId="473"/>
    <cellStyle name="Normal 3 4" xfId="474"/>
    <cellStyle name="Normal 4" xfId="475"/>
    <cellStyle name="Normal 4 2" xfId="476"/>
    <cellStyle name="Normal 5" xfId="477"/>
    <cellStyle name="Normal 5 2" xfId="478"/>
    <cellStyle name="Normal 6" xfId="479"/>
    <cellStyle name="Normal 7" xfId="480"/>
    <cellStyle name="Normal 7 2" xfId="481"/>
    <cellStyle name="Normal 8" xfId="482"/>
    <cellStyle name="Normal 9" xfId="483"/>
    <cellStyle name="Normal 9 2" xfId="484"/>
    <cellStyle name="Normal_1" xfId="485"/>
    <cellStyle name="Normal_CF KTT 20 3 2012" xfId="486"/>
    <cellStyle name="Normal1" xfId="487"/>
    <cellStyle name="Note" xfId="488"/>
    <cellStyle name="Note 2" xfId="489"/>
    <cellStyle name="Œ…‹æ_Ø‚è [0.00]_ÆÂ__" xfId="490"/>
    <cellStyle name="Œ…‹æØ‚è [0.00]_††††† " xfId="491"/>
    <cellStyle name="Œ…‹æØ‚è_††††† " xfId="492"/>
    <cellStyle name="oft Excel]&#13;&#10;Comment=open=/f ‚ðw’è‚·‚é‚ÆAƒ†[ƒU[’è‹`ŠÖ”‚ðŠÖ”“\‚è•t‚¯‚Ìˆê——‚É“o˜^‚·‚é‚±‚Æ‚ª‚Å‚«‚Ü‚·B&#13;&#10;Maximized" xfId="493"/>
    <cellStyle name="oft Excel]&#13;&#10;Comment=open=/f ‚ðŽw’è‚·‚é‚ÆAƒ†[ƒU[’è‹`ŠÖ”‚ðŠÖ”“\‚è•t‚¯‚Ìˆê——‚É“o˜^‚·‚é‚±‚Æ‚ª‚Å‚«‚Ü‚·B&#13;&#10;Maximized" xfId="494"/>
    <cellStyle name="oft Excel]&#13;&#10;Comment=The open=/f lines load custom functions into the Paste Function list.&#13;&#10;Maximized=2&#13;&#10;Basics=1&#13;&#10;A" xfId="495"/>
    <cellStyle name="oft Excel]&#13;&#10;Comment=The open=/f lines load custom functions into the Paste Function list.&#13;&#10;Maximized=3&#13;&#10;Basics=1&#13;&#10;A" xfId="496"/>
    <cellStyle name="omma [0]_Mktg Prog" xfId="497"/>
    <cellStyle name="ormal_Sheet1_1" xfId="498"/>
    <cellStyle name="Output" xfId="499"/>
    <cellStyle name="Output 2" xfId="500"/>
    <cellStyle name="Pattern" xfId="501"/>
    <cellStyle name="per.style" xfId="502"/>
    <cellStyle name="Percent" xfId="503"/>
    <cellStyle name="Percent %" xfId="504"/>
    <cellStyle name="Percent % Long Underline" xfId="505"/>
    <cellStyle name="Percent %_22310 Draf Financial Statements - Hop nhat PDC" xfId="506"/>
    <cellStyle name="Percent (0)" xfId="507"/>
    <cellStyle name="Percent (0) 2" xfId="508"/>
    <cellStyle name="Percent [0]" xfId="509"/>
    <cellStyle name="Percent [00]" xfId="510"/>
    <cellStyle name="Percent [2]" xfId="511"/>
    <cellStyle name="Percent 0.0%" xfId="512"/>
    <cellStyle name="Percent 0.0% Long Underline" xfId="513"/>
    <cellStyle name="Percent 0.0%_22310 Draf Financial Statements - Hop nhat PDC" xfId="514"/>
    <cellStyle name="Percent 0.00%" xfId="515"/>
    <cellStyle name="Percent 0.00% Long Underline" xfId="516"/>
    <cellStyle name="Percent 0.00%_22310 Draf Financial Statements - Hop nhat PDC" xfId="517"/>
    <cellStyle name="Percent 0.000%" xfId="518"/>
    <cellStyle name="Percent 0.000% Long Underline" xfId="519"/>
    <cellStyle name="Percent 0.000%_22310 Draf Financial Statements - Hop nhat PDC" xfId="520"/>
    <cellStyle name="Percent 2" xfId="521"/>
    <cellStyle name="Percent 3" xfId="522"/>
    <cellStyle name="PERCENTAGE" xfId="523"/>
    <cellStyle name="Pourcentage" xfId="524"/>
    <cellStyle name="PrePop Currency (0)" xfId="525"/>
    <cellStyle name="PrePop Currency (2)" xfId="526"/>
    <cellStyle name="PrePop Units (0)" xfId="527"/>
    <cellStyle name="PrePop Units (1)" xfId="528"/>
    <cellStyle name="PrePop Units (2)" xfId="529"/>
    <cellStyle name="pricing" xfId="530"/>
    <cellStyle name="PSChar" xfId="531"/>
    <cellStyle name="PSDate" xfId="532"/>
    <cellStyle name="PSDec" xfId="533"/>
    <cellStyle name="PSHeading" xfId="534"/>
    <cellStyle name="PSInt" xfId="535"/>
    <cellStyle name="PSSpacer" xfId="536"/>
    <cellStyle name="regstoresfromspecstores" xfId="537"/>
    <cellStyle name="RevList" xfId="538"/>
    <cellStyle name="RevList 2" xfId="539"/>
    <cellStyle name="S—_x0008_" xfId="540"/>
    <cellStyle name="s]&#13;&#10;spooler=yes&#13;&#10;load=&#13;&#10;Beep=yes&#13;&#10;NullPort=None&#13;&#10;BorderWidth=3&#13;&#10;CursorBlinkRate=1200&#13;&#10;DoubleClickSpeed=452&#13;&#10;Programs=co" xfId="541"/>
    <cellStyle name="serJet 1200 Series PCL 6" xfId="542"/>
    <cellStyle name="SHADEDSTORES" xfId="543"/>
    <cellStyle name="Sheet Title" xfId="544"/>
    <cellStyle name="Siêu nối kết_Book1" xfId="545"/>
    <cellStyle name="specstores" xfId="546"/>
    <cellStyle name="Standard_Anpassen der Amortisation" xfId="547"/>
    <cellStyle name="Style 1" xfId="548"/>
    <cellStyle name="Style 2" xfId="549"/>
    <cellStyle name="Style 2 2" xfId="550"/>
    <cellStyle name="Style 3" xfId="551"/>
    <cellStyle name="Style 3 2" xfId="552"/>
    <cellStyle name="Style 4" xfId="553"/>
    <cellStyle name="subhead" xfId="554"/>
    <cellStyle name="Subtotal" xfId="555"/>
    <cellStyle name="symbol" xfId="556"/>
    <cellStyle name="T" xfId="557"/>
    <cellStyle name="T_2. BCKT2007_TH_02" xfId="558"/>
    <cellStyle name="T_Bao cao toan Cty xi mang nam 09 " xfId="559"/>
    <cellStyle name="T_BCKT  Thong NHat 06 thang" xfId="560"/>
    <cellStyle name="T_BCKT BbiVN_09.mail" xfId="561"/>
    <cellStyle name="T_BCKT mau tren Exel" xfId="562"/>
    <cellStyle name="T_BCKT mau tren Exel 2" xfId="563"/>
    <cellStyle name="T_Book1" xfId="564"/>
    <cellStyle name="T_Cac bao cao TB  Milk-Yomilk-co Ke- CK 1-Vinh Thang" xfId="565"/>
    <cellStyle name="T_Cac bao cao TB  Milk-Yomilk-co Ke- CK 1-Vinh Thang_Bao cao toan Cty xi mang nam 09 " xfId="566"/>
    <cellStyle name="T_Cac bao cao TB  Milk-Yomilk-co Ke- CK 1-Vinh Thang_BCKT  Thong NHat 06 thang" xfId="567"/>
    <cellStyle name="T_Cac bao cao TB  Milk-Yomilk-co Ke- CK 1-Vinh Thang_Book1" xfId="568"/>
    <cellStyle name="T_Cong ty CP Dau tu va Xay dung (HUD3) 09 thang dau nam 2007" xfId="569"/>
    <cellStyle name="T_Cong ty CP Dau tu va Xay dung (HUD3) 09 thang dau nam 2007 2" xfId="570"/>
    <cellStyle name="T_Danh sach chua nop bcao trung bay CK 1 co ke tinh den 1-3-06" xfId="571"/>
    <cellStyle name="T_Danh sach chua nop bcao trung bay CK 1 co ke tinh den 1-3-06_Bao cao toan Cty xi mang nam 09 " xfId="572"/>
    <cellStyle name="T_Danh sach chua nop bcao trung bay CK 1 co ke tinh den 1-3-06_BCKT  Thong NHat 06 thang" xfId="573"/>
    <cellStyle name="T_Danh sach chua nop bcao trung bay CK 1 co ke tinh den 1-3-06_Book1" xfId="574"/>
    <cellStyle name="T_Danh sach chua nop bcao trung bay CK 1 co ke tinh den 1-3-06_Kho chinh T4-08" xfId="575"/>
    <cellStyle name="T_Danh sach chua nop bcao trung bay CK 1 co ke tinh den 1-3-06_Kho chinh T6-08" xfId="576"/>
    <cellStyle name="T_DataDemo-2009" xfId="577"/>
    <cellStyle name="T_GLV 7.CQ_2009" xfId="578"/>
    <cellStyle name="T_LCTT_ToanCty" xfId="579"/>
    <cellStyle name="T_LCTT_ToanCty 2" xfId="580"/>
    <cellStyle name="T_Phancong_TNHHBinhTay" xfId="581"/>
    <cellStyle name="T_Phancong_TNHHBinhTay 2" xfId="582"/>
    <cellStyle name="T_sua chua cham trung bay  mien Bac" xfId="583"/>
    <cellStyle name="T_sua chua cham trung bay  mien Bac_Bao cao toan Cty xi mang nam 09 " xfId="584"/>
    <cellStyle name="T_sua chua cham trung bay  mien Bac_BCKT  Thong NHat 06 thang" xfId="585"/>
    <cellStyle name="T_sua chua cham trung bay  mien Bac_Book1" xfId="586"/>
    <cellStyle name="T_thuyet minh vayhud 3" xfId="587"/>
    <cellStyle name="T_thuyet minh vayhud 3 2" xfId="588"/>
    <cellStyle name="T_Tong hop QD15 v3.0B" xfId="589"/>
    <cellStyle name="T_Tong hop QD15 v3.0B 2" xfId="590"/>
    <cellStyle name="T_WP_Trang an_Hoi" xfId="591"/>
    <cellStyle name="T_WP_Trang an_Hoi_GLV 7.CQ_2009" xfId="592"/>
    <cellStyle name="T_WP_Trang an_Hoi_GLV VP DM HP" xfId="593"/>
    <cellStyle name="tde" xfId="594"/>
    <cellStyle name="Text Indent A" xfId="595"/>
    <cellStyle name="Text Indent B" xfId="596"/>
    <cellStyle name="Text Indent C" xfId="597"/>
    <cellStyle name="th" xfId="598"/>
    <cellStyle name="þ_x001D_" xfId="599"/>
    <cellStyle name="th_Bao cao toan Cty xi mang nam 09 " xfId="600"/>
    <cellStyle name="þ_x001D_ð¤_x000C_¯þ_x0014_&#13;¨þU_x0001_À_x0004_ _x0015__x000F__x0001__x0001_" xfId="601"/>
    <cellStyle name="þ_x001D_ð·_x000C_æþ'&#13;ßþU_x0001_Ø_x0005_ü_x0014__x0007__x0001__x0001_" xfId="602"/>
    <cellStyle name="þ_x001D_ðK_x000C_F" xfId="603"/>
    <cellStyle name="þ_x001D_ðK_x000C_Fý_x001B_" xfId="604"/>
    <cellStyle name="þ_x001D_ðK_x000C_Fý_x001B_&#13;" xfId="605"/>
    <cellStyle name="þ_x001D_ðK_x000C_Fý_x001B_&#13;9ýU_x0001_Ð_x0008_¦)_x0007__x0001__x0001_" xfId="606"/>
    <cellStyle name="Thuyet minh" xfId="607"/>
    <cellStyle name="thvt" xfId="608"/>
    <cellStyle name="Tickmark" xfId="609"/>
    <cellStyle name="Title" xfId="610"/>
    <cellStyle name="Title 2" xfId="611"/>
    <cellStyle name="Total" xfId="612"/>
    <cellStyle name="Total 2" xfId="613"/>
    <cellStyle name="trang" xfId="614"/>
    <cellStyle name="_x0014_ur℀" xfId="615"/>
    <cellStyle name="viet" xfId="616"/>
    <cellStyle name="viet2" xfId="617"/>
    <cellStyle name="vn" xfId="618"/>
    <cellStyle name="VN new romanNormal" xfId="619"/>
    <cellStyle name="Vn Time 13" xfId="620"/>
    <cellStyle name="Vn Time 14" xfId="621"/>
    <cellStyle name="VN time new roman" xfId="622"/>
    <cellStyle name="vn_Bao cao hop nhat Cty xi mang2008" xfId="623"/>
    <cellStyle name="vnbo" xfId="624"/>
    <cellStyle name="vnhead1" xfId="625"/>
    <cellStyle name="vnhead2" xfId="626"/>
    <cellStyle name="vnhead3" xfId="627"/>
    <cellStyle name="vnhead4" xfId="628"/>
    <cellStyle name="vntxt1" xfId="629"/>
    <cellStyle name="vntxt2" xfId="630"/>
    <cellStyle name="Währung [0]_Compiling Utility Macros" xfId="631"/>
    <cellStyle name="Währung_Compiling Utility Macros" xfId="632"/>
    <cellStyle name="Warning Text" xfId="633"/>
    <cellStyle name="Warning Text 2" xfId="634"/>
    <cellStyle name="wrap" xfId="635"/>
    <cellStyle name="Wไhrung [0]_35ERI8T2gbIEMixb4v26icuOo" xfId="636"/>
    <cellStyle name="Wไhrung_35ERI8T2gbIEMixb4v26icuOo" xfId="637"/>
    <cellStyle name="XComma" xfId="638"/>
    <cellStyle name="XComma 0.0" xfId="639"/>
    <cellStyle name="XComma 0.00" xfId="640"/>
    <cellStyle name="XComma 0.000" xfId="641"/>
    <cellStyle name="XCurrency" xfId="642"/>
    <cellStyle name="XCurrency 0.0" xfId="643"/>
    <cellStyle name="XCurrency 0.00" xfId="644"/>
    <cellStyle name="XCurrency 0.000" xfId="645"/>
    <cellStyle name="xuan" xfId="646"/>
    <cellStyle name="センター" xfId="647"/>
    <cellStyle name="เครื่องหมายสกุลเงิน [0]_FTC_OFFER" xfId="648"/>
    <cellStyle name="เครื่องหมายสกุลเงิน_FTC_OFFER" xfId="649"/>
    <cellStyle name="ปกติ_FTC_OFFER" xfId="650"/>
    <cellStyle name=" [0.00]_ Att. 1- Cover" xfId="651"/>
    <cellStyle name="_ Att. 1- Cover" xfId="652"/>
    <cellStyle name="?_ Att. 1- Cover" xfId="653"/>
    <cellStyle name="똿뗦먛귟 [0.00]_PRODUCT DETAIL Q1" xfId="654"/>
    <cellStyle name="똿뗦먛귟_PRODUCT DETAIL Q1" xfId="655"/>
    <cellStyle name="믅됞 [0.00]_PRODUCT DETAIL Q1" xfId="656"/>
    <cellStyle name="믅됞_PRODUCT DETAIL Q1" xfId="657"/>
    <cellStyle name="백분율_††††† " xfId="658"/>
    <cellStyle name="뷭?_BOOKSHIP" xfId="659"/>
    <cellStyle name="콤마 [ - 유형1" xfId="660"/>
    <cellStyle name="콤마 [ - 유형2" xfId="661"/>
    <cellStyle name="콤마 [ - 유형3" xfId="662"/>
    <cellStyle name="콤마 [ - 유형4" xfId="663"/>
    <cellStyle name="콤마 [ - 유형5" xfId="664"/>
    <cellStyle name="콤마 [ - 유형6" xfId="665"/>
    <cellStyle name="콤마 [ - 유형7" xfId="666"/>
    <cellStyle name="콤마 [ - 유형8" xfId="667"/>
    <cellStyle name="콤마 [0]_ 비목별 월별기술 " xfId="668"/>
    <cellStyle name="콤마_ 비목별 월별기술 " xfId="669"/>
    <cellStyle name="통화 [0]_††††† " xfId="670"/>
    <cellStyle name="통화_††††† " xfId="671"/>
    <cellStyle name="표준_(정보부문)월별인원계획" xfId="672"/>
    <cellStyle name="표준_kc-elec system check list" xfId="673"/>
    <cellStyle name="一般" xfId="674"/>
    <cellStyle name="千位分隔[0]_Book1" xfId="675"/>
    <cellStyle name="千位分隔_Book1" xfId="676"/>
    <cellStyle name="千分位" xfId="677"/>
    <cellStyle name="千分位[0]" xfId="678"/>
    <cellStyle name="千分位_00Q3902REV.1" xfId="679"/>
    <cellStyle name="常规_Book1" xfId="680"/>
    <cellStyle name="桁区切り [0.00]_††††† " xfId="681"/>
    <cellStyle name="桁区切り_††††† " xfId="682"/>
    <cellStyle name="標準_††††† " xfId="683"/>
    <cellStyle name="百分比" xfId="684"/>
    <cellStyle name="貨幣" xfId="685"/>
    <cellStyle name="貨幣 [0]" xfId="686"/>
    <cellStyle name="貨幣[0]_BRE" xfId="687"/>
    <cellStyle name="貨幣_00Q3902REV.1" xfId="688"/>
    <cellStyle name="货币[0]_Book1" xfId="689"/>
    <cellStyle name="货币_Book1" xfId="690"/>
    <cellStyle name="超連結_Book1" xfId="691"/>
    <cellStyle name="通貨 [0.00]_††††† " xfId="692"/>
    <cellStyle name="通貨_††††† " xfId="693"/>
    <cellStyle name="隨後的超連結_Book1" xfId="6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1</xdr:col>
      <xdr:colOff>476250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33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dcb\c\My%20Documents\Mau%20Giai%20Thecao%20s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ia%20thanh%202013\BCTC%20nam%202013\SOCAI%202013_200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iep%20Anh\Desktop\TG%20NGHM%20TSCD%206T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gin"/>
      <sheetName val="m"/>
      <sheetName val="Xe12"/>
      <sheetName val="XL4Poppy"/>
      <sheetName val="Xam lop &amp; BD"/>
      <sheetName val="Dau nhon"/>
      <sheetName val="Mo may"/>
      <sheetName val="Ga doan &amp; Xang"/>
      <sheetName val="Nhap VT - CPC"/>
      <sheetName val="VTSCTX&amp;SCL&amp;SCC"/>
      <sheetName val="TH TT VTSCTX,SCL,SCC"/>
      <sheetName val="Luong"/>
      <sheetName val="BC TT khoan"/>
      <sheetName val="HT to may-Doi 2"/>
      <sheetName val="HT to may-Doi 4"/>
      <sheetName val="HT to may-Doi 6"/>
      <sheetName val="HT to may-Doi 8"/>
      <sheetName val="HT to may-Doi 9"/>
      <sheetName val="HT to may-Doi 10"/>
      <sheetName val="HT to may-Doi 14"/>
      <sheetName val="HT to may-Doi 15"/>
      <sheetName val="HT to may - Doi 5 "/>
      <sheetName val="HT to may - Doi 7"/>
      <sheetName val="HT to may-Doi 12"/>
      <sheetName val="00000000"/>
      <sheetName val="10000000"/>
      <sheetName val="BC TT khoan 6 thang - Luu"/>
      <sheetName val="BCTTkhoan6T(Bieugiatri-coxemoi)"/>
      <sheetName val="TH TT VTSCTX,SCC, SCL 6T"/>
      <sheetName val="THTT VTSCTX,SCC,SCL 6T(bieu GT)"/>
      <sheetName val="VTSCL,SCC,SCTX Dxe 6T(bieu GT)"/>
      <sheetName val="TT VTSCL,SCC,SCTX dau xe 6T"/>
      <sheetName val="BC TT CP khoan dau xe Doi 2-6T"/>
      <sheetName val="BC TT CP khoan dau xe Doi 4-6T"/>
      <sheetName val="BC TT CP khoan dau xe Doi 6-6T"/>
      <sheetName val="BC TT CP khoan dau xe Doi 8-6T"/>
      <sheetName val="BC TT CP khoan dau xe Doi 9-6T"/>
      <sheetName val="BC TT CP khoan dau xe Doi 10-6T"/>
      <sheetName val="BC TT CP khoan dau xe Doi 14-6T"/>
      <sheetName val="BC TT CP khoan dau xe Doi 15-6T"/>
      <sheetName val="BC TT CP khoan dau xe Doi 5-6T"/>
      <sheetName val="BC TT CP khoan dau xe Doi 7-6T"/>
      <sheetName val="BC TT CP khoan dau xe D12-6T "/>
      <sheetName val="TH TT VTSCTX,SCL,SCC(gia tri)"/>
      <sheetName val="641-642"/>
      <sheetName val="621-622-627"/>
      <sheetName val="Cong doan"/>
      <sheetName val="CP chung PB"/>
      <sheetName val="Xac dinh quyet toan"/>
      <sheetName val="Phi nop Tong"/>
      <sheetName val="Chi tiet TKm"/>
      <sheetName val="154-&gt;641"/>
      <sheetName val="Ton than sach"/>
      <sheetName val="Sheet2"/>
      <sheetName val="Phan bo dien"/>
      <sheetName val="Lam cho Ha lam"/>
      <sheetName val="CT CMBao"/>
      <sheetName val="Sheet1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BC TT khoan (2)"/>
      <sheetName val="HT to may-Doi 11"/>
      <sheetName val="TH TT(GT)"/>
      <sheetName val="TH TT VTSCTX,SCL,SCC - BCGD"/>
      <sheetName val="BCTT"/>
      <sheetName val="vat tu linh"/>
      <sheetName val="Nhap VT"/>
      <sheetName val="Xuat VT"/>
      <sheetName val="ton quy IV"/>
      <sheetName val="Ton cuoi"/>
      <sheetName val="Bao vao N-X_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hom1"/>
      <sheetName val="Nhom2"/>
      <sheetName val="Nhom3"/>
      <sheetName val="Nhom4"/>
      <sheetName val="Nhom5-9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bia"/>
      <sheetName val="cong 12t"/>
      <sheetName val="TM 2"/>
      <sheetName val="Bang CDKT"/>
      <sheetName val="TM"/>
      <sheetName val="thue II"/>
      <sheetName val="thue III"/>
      <sheetName val="KQHDSX"/>
      <sheetName val="dt-tt lo lai"/>
      <sheetName val="LCTT"/>
      <sheetName val="B13-TChinh"/>
      <sheetName val="Pthu1"/>
      <sheetName val="B20-KKton kho"/>
      <sheetName val="B21-154,142..."/>
      <sheetName val="TT115-BC hoat dong"/>
      <sheetName val="TT117-PB7"/>
      <sheetName val="TT117-PB4)"/>
      <sheetName val="pl05  (2)"/>
      <sheetName val="KH chong lang phi quy"/>
      <sheetName val="KH chong lang phi"/>
      <sheetName val="phu luc 1"/>
      <sheetName val="PPLN nam2009"/>
      <sheetName val="PPLN nam2011 (3)"/>
      <sheetName val="PPLN nam2013"/>
      <sheetName val="PPLN nam2012"/>
      <sheetName val="TT115-xep loai DN"/>
      <sheetName val="TT117-Pb1"/>
      <sheetName val="TT117-PB8 (2)"/>
      <sheetName val="PB10-vinacomin"/>
      <sheetName val="he so no (5)"/>
      <sheetName val="he so no (4)"/>
      <sheetName val="he so no (2)"/>
      <sheetName val="PPLN nam2013 -2020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</sheetNames>
    <sheetDataSet>
      <sheetData sheetId="20">
        <row r="10">
          <cell r="D10">
            <v>5453666848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.2KH-CP-TK5"/>
      <sheetName val="B03-TSCD-HN"/>
      <sheetName val="TSCD Thanh ly"/>
      <sheetName val="Pluc02"/>
      <sheetName val="mauso03"/>
      <sheetName val="PLucC-01"/>
      <sheetName val="PlucC-02"/>
      <sheetName val="PhulucDkhac"/>
      <sheetName val="PhulucD"/>
      <sheetName val="PhulucE"/>
      <sheetName val="B02-TSCD-HN1"/>
      <sheetName val="PL 06TT117"/>
      <sheetName val="Phuluc5"/>
      <sheetName val="Phuluc6"/>
      <sheetName val="Mau -9"/>
      <sheetName val="Mau 10"/>
      <sheetName val="Mau 11"/>
      <sheetName val="Mau 22sau KT"/>
      <sheetName val="TVN 07B"/>
      <sheetName val="TVN 07C"/>
      <sheetName val="Mau- 8s"/>
      <sheetName val="TVN- 7A"/>
      <sheetName val=" TVN - 07"/>
      <sheetName val="2012 chung"/>
      <sheetName val="BC KK TSCD"/>
    </sheetNames>
    <sheetDataSet>
      <sheetData sheetId="17">
        <row r="7">
          <cell r="K7">
            <v>225000547170</v>
          </cell>
        </row>
        <row r="14">
          <cell r="K14">
            <v>226836219176</v>
          </cell>
        </row>
        <row r="21">
          <cell r="K21">
            <v>237799827463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CW216"/>
  <sheetViews>
    <sheetView tabSelected="1" zoomScale="120" zoomScaleNormal="120" zoomScalePageLayoutView="0" workbookViewId="0" topLeftCell="A1">
      <pane xSplit="2" ySplit="8" topLeftCell="C10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110" sqref="G110"/>
    </sheetView>
  </sheetViews>
  <sheetFormatPr defaultColWidth="8.796875" defaultRowHeight="15"/>
  <cols>
    <col min="1" max="1" width="39.69921875" style="0" customWidth="1"/>
    <col min="2" max="2" width="9.09765625" style="0" customWidth="1"/>
    <col min="3" max="3" width="8.3984375" style="0" customWidth="1"/>
    <col min="4" max="4" width="15.59765625" style="0" customWidth="1"/>
    <col min="5" max="5" width="17.69921875" style="43" customWidth="1"/>
  </cols>
  <sheetData>
    <row r="1" spans="1:5" s="5" customFormat="1" ht="13.5" customHeight="1" thickBot="1" thickTop="1">
      <c r="A1" s="186" t="s">
        <v>304</v>
      </c>
      <c r="B1" s="187"/>
      <c r="C1" s="187"/>
      <c r="D1" s="188"/>
      <c r="E1" s="189" t="s">
        <v>305</v>
      </c>
    </row>
    <row r="2" spans="1:5" s="5" customFormat="1" ht="13.5" customHeight="1" thickTop="1">
      <c r="A2" s="186" t="s">
        <v>306</v>
      </c>
      <c r="B2" s="190"/>
      <c r="C2" s="781" t="s">
        <v>307</v>
      </c>
      <c r="D2" s="781"/>
      <c r="E2" s="781"/>
    </row>
    <row r="3" spans="1:5" s="5" customFormat="1" ht="13.5" customHeight="1">
      <c r="A3" s="191" t="s">
        <v>308</v>
      </c>
      <c r="B3" s="781" t="s">
        <v>309</v>
      </c>
      <c r="C3" s="781"/>
      <c r="D3" s="781"/>
      <c r="E3" s="781"/>
    </row>
    <row r="4" spans="1:5" s="8" customFormat="1" ht="21" customHeight="1">
      <c r="A4" s="782" t="s">
        <v>310</v>
      </c>
      <c r="B4" s="782"/>
      <c r="C4" s="782"/>
      <c r="D4" s="782"/>
      <c r="E4" s="782"/>
    </row>
    <row r="5" spans="1:5" s="8" customFormat="1" ht="17.25" customHeight="1">
      <c r="A5" s="783" t="s">
        <v>311</v>
      </c>
      <c r="B5" s="783"/>
      <c r="C5" s="783"/>
      <c r="D5" s="783"/>
      <c r="E5" s="783"/>
    </row>
    <row r="6" spans="1:5" ht="15" customHeight="1" thickBot="1">
      <c r="A6" s="192"/>
      <c r="B6" s="193"/>
      <c r="C6" s="784" t="s">
        <v>312</v>
      </c>
      <c r="D6" s="784"/>
      <c r="E6" s="784"/>
    </row>
    <row r="7" spans="1:5" ht="19.5" customHeight="1" thickTop="1">
      <c r="A7" s="194" t="s">
        <v>313</v>
      </c>
      <c r="B7" s="195" t="s">
        <v>227</v>
      </c>
      <c r="C7" s="195" t="s">
        <v>153</v>
      </c>
      <c r="D7" s="195" t="s">
        <v>314</v>
      </c>
      <c r="E7" s="196" t="s">
        <v>315</v>
      </c>
    </row>
    <row r="8" spans="1:5" ht="15.75" customHeight="1">
      <c r="A8" s="197">
        <v>1</v>
      </c>
      <c r="B8" s="198">
        <v>2</v>
      </c>
      <c r="C8" s="198">
        <v>3</v>
      </c>
      <c r="D8" s="198">
        <v>4</v>
      </c>
      <c r="E8" s="199">
        <v>5</v>
      </c>
    </row>
    <row r="9" spans="1:5" ht="16.5" customHeight="1">
      <c r="A9" s="200" t="s">
        <v>316</v>
      </c>
      <c r="B9" s="201">
        <v>100</v>
      </c>
      <c r="C9" s="202"/>
      <c r="D9" s="203">
        <v>501182513136.88</v>
      </c>
      <c r="E9" s="204">
        <v>350102403067</v>
      </c>
    </row>
    <row r="10" spans="1:5" s="26" customFormat="1" ht="16.5" customHeight="1">
      <c r="A10" s="205" t="s">
        <v>317</v>
      </c>
      <c r="B10" s="206">
        <v>110</v>
      </c>
      <c r="C10" s="207"/>
      <c r="D10" s="208">
        <v>5453666848</v>
      </c>
      <c r="E10" s="209">
        <v>2691192275</v>
      </c>
    </row>
    <row r="11" spans="1:5" ht="16.5" customHeight="1">
      <c r="A11" s="210" t="s">
        <v>318</v>
      </c>
      <c r="B11" s="211">
        <v>111</v>
      </c>
      <c r="C11" s="212" t="s">
        <v>67</v>
      </c>
      <c r="D11" s="213">
        <v>5453666848</v>
      </c>
      <c r="E11" s="214">
        <v>2691192275</v>
      </c>
    </row>
    <row r="12" spans="1:5" ht="16.5" customHeight="1">
      <c r="A12" s="210" t="s">
        <v>319</v>
      </c>
      <c r="B12" s="211">
        <v>112</v>
      </c>
      <c r="C12" s="212"/>
      <c r="D12" s="213">
        <v>0</v>
      </c>
      <c r="E12" s="214">
        <v>0</v>
      </c>
    </row>
    <row r="13" spans="1:5" s="26" customFormat="1" ht="16.5" customHeight="1">
      <c r="A13" s="205" t="s">
        <v>320</v>
      </c>
      <c r="B13" s="206">
        <v>120</v>
      </c>
      <c r="C13" s="215" t="s">
        <v>66</v>
      </c>
      <c r="D13" s="216">
        <v>0</v>
      </c>
      <c r="E13" s="217">
        <v>0</v>
      </c>
    </row>
    <row r="14" spans="1:5" ht="16.5" customHeight="1">
      <c r="A14" s="210" t="s">
        <v>321</v>
      </c>
      <c r="B14" s="211">
        <v>121</v>
      </c>
      <c r="C14" s="212"/>
      <c r="D14" s="213">
        <v>0</v>
      </c>
      <c r="E14" s="214">
        <v>0</v>
      </c>
    </row>
    <row r="15" spans="1:5" ht="16.5" customHeight="1">
      <c r="A15" s="210" t="s">
        <v>322</v>
      </c>
      <c r="B15" s="218">
        <v>129</v>
      </c>
      <c r="C15" s="212"/>
      <c r="D15" s="213">
        <v>0</v>
      </c>
      <c r="E15" s="214">
        <v>0</v>
      </c>
    </row>
    <row r="16" spans="1:5" s="26" customFormat="1" ht="16.5" customHeight="1">
      <c r="A16" s="219" t="s">
        <v>323</v>
      </c>
      <c r="B16" s="206">
        <v>130</v>
      </c>
      <c r="C16" s="220"/>
      <c r="D16" s="208">
        <v>269768230396</v>
      </c>
      <c r="E16" s="209">
        <v>136490762064</v>
      </c>
    </row>
    <row r="17" spans="1:5" s="24" customFormat="1" ht="16.5" customHeight="1">
      <c r="A17" s="221" t="s">
        <v>324</v>
      </c>
      <c r="B17" s="222">
        <v>131</v>
      </c>
      <c r="C17" s="223"/>
      <c r="D17" s="224">
        <v>264438184952</v>
      </c>
      <c r="E17" s="225">
        <v>127304776160</v>
      </c>
    </row>
    <row r="18" spans="1:5" s="24" customFormat="1" ht="16.5" customHeight="1">
      <c r="A18" s="221" t="s">
        <v>325</v>
      </c>
      <c r="B18" s="222">
        <v>132</v>
      </c>
      <c r="C18" s="223"/>
      <c r="D18" s="224">
        <v>2221518035</v>
      </c>
      <c r="E18" s="225">
        <v>5315835110</v>
      </c>
    </row>
    <row r="19" spans="1:5" ht="16.5" customHeight="1">
      <c r="A19" s="221" t="s">
        <v>326</v>
      </c>
      <c r="B19" s="218">
        <v>133</v>
      </c>
      <c r="C19" s="212"/>
      <c r="D19" s="213">
        <v>0</v>
      </c>
      <c r="E19" s="214">
        <v>0</v>
      </c>
    </row>
    <row r="20" spans="1:5" s="4" customFormat="1" ht="16.5" customHeight="1">
      <c r="A20" s="221" t="s">
        <v>327</v>
      </c>
      <c r="B20" s="218">
        <v>134</v>
      </c>
      <c r="C20" s="226"/>
      <c r="D20" s="227"/>
      <c r="E20" s="228"/>
    </row>
    <row r="21" spans="1:5" ht="16.5" customHeight="1">
      <c r="A21" s="221" t="s">
        <v>328</v>
      </c>
      <c r="B21" s="218">
        <v>135</v>
      </c>
      <c r="C21" s="212" t="s">
        <v>216</v>
      </c>
      <c r="D21" s="213">
        <v>3108527409</v>
      </c>
      <c r="E21" s="214">
        <v>3870150794</v>
      </c>
    </row>
    <row r="22" spans="1:5" ht="16.5" customHeight="1">
      <c r="A22" s="221" t="s">
        <v>329</v>
      </c>
      <c r="B22" s="218">
        <v>139</v>
      </c>
      <c r="C22" s="212"/>
      <c r="D22" s="213">
        <v>0</v>
      </c>
      <c r="E22" s="229">
        <v>0</v>
      </c>
    </row>
    <row r="23" spans="1:5" s="26" customFormat="1" ht="16.5" customHeight="1">
      <c r="A23" s="219" t="s">
        <v>330</v>
      </c>
      <c r="B23" s="206">
        <v>140</v>
      </c>
      <c r="C23" s="220"/>
      <c r="D23" s="208">
        <v>222012838332.88</v>
      </c>
      <c r="E23" s="209">
        <v>194286222540</v>
      </c>
    </row>
    <row r="24" spans="1:5" ht="16.5" customHeight="1">
      <c r="A24" s="221" t="s">
        <v>331</v>
      </c>
      <c r="B24" s="218">
        <v>141</v>
      </c>
      <c r="C24" s="212" t="s">
        <v>70</v>
      </c>
      <c r="D24" s="213">
        <v>222513976784.88</v>
      </c>
      <c r="E24" s="214">
        <v>194787360992</v>
      </c>
    </row>
    <row r="25" spans="1:5" ht="16.5" customHeight="1">
      <c r="A25" s="221" t="s">
        <v>332</v>
      </c>
      <c r="B25" s="218">
        <v>149</v>
      </c>
      <c r="C25" s="212"/>
      <c r="D25" s="230">
        <v>-501138452</v>
      </c>
      <c r="E25" s="229">
        <v>-501138452</v>
      </c>
    </row>
    <row r="26" spans="1:5" ht="16.5" customHeight="1">
      <c r="A26" s="219" t="s">
        <v>333</v>
      </c>
      <c r="B26" s="206">
        <v>150</v>
      </c>
      <c r="C26" s="220"/>
      <c r="D26" s="216">
        <v>3947777560</v>
      </c>
      <c r="E26" s="209">
        <v>16634226188</v>
      </c>
    </row>
    <row r="27" spans="1:5" ht="16.5" customHeight="1">
      <c r="A27" s="221" t="s">
        <v>334</v>
      </c>
      <c r="B27" s="218">
        <v>151</v>
      </c>
      <c r="C27" s="212"/>
      <c r="D27" s="213">
        <v>3814310000</v>
      </c>
      <c r="E27" s="214">
        <v>16016669250</v>
      </c>
    </row>
    <row r="28" spans="1:5" ht="16.5" customHeight="1">
      <c r="A28" s="221" t="s">
        <v>335</v>
      </c>
      <c r="B28" s="218">
        <v>152</v>
      </c>
      <c r="C28" s="212"/>
      <c r="D28" s="213">
        <v>0</v>
      </c>
      <c r="E28" s="214">
        <v>611686246</v>
      </c>
    </row>
    <row r="29" spans="1:5" ht="16.5" customHeight="1">
      <c r="A29" s="221" t="s">
        <v>336</v>
      </c>
      <c r="B29" s="218">
        <v>154</v>
      </c>
      <c r="C29" s="212" t="s">
        <v>68</v>
      </c>
      <c r="D29" s="213">
        <v>0</v>
      </c>
      <c r="E29" s="214">
        <v>0</v>
      </c>
    </row>
    <row r="30" spans="1:5" ht="16.5" customHeight="1">
      <c r="A30" s="221" t="s">
        <v>337</v>
      </c>
      <c r="B30" s="218">
        <v>158</v>
      </c>
      <c r="C30" s="212"/>
      <c r="D30" s="230">
        <v>133467560</v>
      </c>
      <c r="E30" s="214">
        <v>5870692</v>
      </c>
    </row>
    <row r="31" spans="1:5" ht="16.5" customHeight="1">
      <c r="A31" s="219" t="s">
        <v>338</v>
      </c>
      <c r="B31" s="206">
        <v>200</v>
      </c>
      <c r="C31" s="231"/>
      <c r="D31" s="232">
        <v>345187210789</v>
      </c>
      <c r="E31" s="233">
        <v>348935207526</v>
      </c>
    </row>
    <row r="32" spans="1:5" ht="16.5" customHeight="1">
      <c r="A32" s="219" t="s">
        <v>339</v>
      </c>
      <c r="B32" s="206">
        <v>210</v>
      </c>
      <c r="C32" s="220"/>
      <c r="D32" s="208">
        <v>0</v>
      </c>
      <c r="E32" s="209">
        <v>0</v>
      </c>
    </row>
    <row r="33" spans="1:5" ht="16.5" customHeight="1">
      <c r="A33" s="221" t="s">
        <v>340</v>
      </c>
      <c r="B33" s="218">
        <v>211</v>
      </c>
      <c r="C33" s="212"/>
      <c r="D33" s="234">
        <v>0</v>
      </c>
      <c r="E33" s="235">
        <v>0</v>
      </c>
    </row>
    <row r="34" spans="1:5" ht="16.5" customHeight="1">
      <c r="A34" s="221" t="s">
        <v>341</v>
      </c>
      <c r="B34" s="218">
        <v>212</v>
      </c>
      <c r="C34" s="212"/>
      <c r="D34" s="234">
        <v>0</v>
      </c>
      <c r="E34" s="235">
        <v>0</v>
      </c>
    </row>
    <row r="35" spans="1:5" ht="16.5" customHeight="1">
      <c r="A35" s="221" t="s">
        <v>342</v>
      </c>
      <c r="B35" s="218">
        <v>213</v>
      </c>
      <c r="C35" s="212" t="s">
        <v>69</v>
      </c>
      <c r="D35" s="234">
        <v>0</v>
      </c>
      <c r="E35" s="235">
        <v>0</v>
      </c>
    </row>
    <row r="36" spans="1:5" ht="16.5" customHeight="1">
      <c r="A36" s="221" t="s">
        <v>343</v>
      </c>
      <c r="B36" s="218">
        <v>218</v>
      </c>
      <c r="C36" s="212" t="s">
        <v>260</v>
      </c>
      <c r="D36" s="213">
        <v>0</v>
      </c>
      <c r="E36" s="214">
        <v>0</v>
      </c>
    </row>
    <row r="37" spans="1:5" ht="16.5" customHeight="1">
      <c r="A37" s="221" t="s">
        <v>344</v>
      </c>
      <c r="B37" s="218">
        <v>219</v>
      </c>
      <c r="C37" s="212"/>
      <c r="D37" s="236">
        <v>0</v>
      </c>
      <c r="E37" s="237" t="s">
        <v>80</v>
      </c>
    </row>
    <row r="38" spans="1:5" ht="16.5" customHeight="1">
      <c r="A38" s="219" t="s">
        <v>345</v>
      </c>
      <c r="B38" s="206">
        <v>220</v>
      </c>
      <c r="C38" s="220"/>
      <c r="D38" s="208">
        <v>258239389164</v>
      </c>
      <c r="E38" s="209">
        <v>276877173883</v>
      </c>
    </row>
    <row r="39" spans="1:5" ht="16.5" customHeight="1">
      <c r="A39" s="221" t="s">
        <v>346</v>
      </c>
      <c r="B39" s="238">
        <v>221</v>
      </c>
      <c r="C39" s="212" t="s">
        <v>71</v>
      </c>
      <c r="D39" s="213">
        <v>252329605543</v>
      </c>
      <c r="E39" s="214">
        <v>273058234364</v>
      </c>
    </row>
    <row r="40" spans="1:5" ht="16.5" customHeight="1">
      <c r="A40" s="239" t="s">
        <v>347</v>
      </c>
      <c r="B40" s="240">
        <v>222</v>
      </c>
      <c r="C40" s="226"/>
      <c r="D40" s="227">
        <v>1170346433704</v>
      </c>
      <c r="E40" s="228">
        <v>1193152205046</v>
      </c>
    </row>
    <row r="41" spans="1:5" s="24" customFormat="1" ht="16.5" customHeight="1">
      <c r="A41" s="241" t="s">
        <v>348</v>
      </c>
      <c r="B41" s="242">
        <v>223</v>
      </c>
      <c r="C41" s="243"/>
      <c r="D41" s="244">
        <v>-918016828161</v>
      </c>
      <c r="E41" s="245">
        <v>-920093970682</v>
      </c>
    </row>
    <row r="42" spans="1:5" ht="16.5" customHeight="1">
      <c r="A42" s="221" t="s">
        <v>349</v>
      </c>
      <c r="B42" s="246">
        <v>224</v>
      </c>
      <c r="C42" s="247" t="s">
        <v>57</v>
      </c>
      <c r="D42" s="248">
        <v>0</v>
      </c>
      <c r="E42" s="249">
        <v>0</v>
      </c>
    </row>
    <row r="43" spans="1:5" ht="16.5" customHeight="1">
      <c r="A43" s="239" t="s">
        <v>347</v>
      </c>
      <c r="B43" s="218">
        <v>225</v>
      </c>
      <c r="C43" s="212"/>
      <c r="D43" s="227">
        <v>0</v>
      </c>
      <c r="E43" s="228">
        <v>0</v>
      </c>
    </row>
    <row r="44" spans="1:5" ht="16.5" customHeight="1">
      <c r="A44" s="239" t="s">
        <v>348</v>
      </c>
      <c r="B44" s="218">
        <v>226</v>
      </c>
      <c r="C44" s="212"/>
      <c r="D44" s="244">
        <v>0</v>
      </c>
      <c r="E44" s="245" t="s">
        <v>80</v>
      </c>
    </row>
    <row r="45" spans="1:5" ht="21" customHeight="1">
      <c r="A45" s="221" t="s">
        <v>350</v>
      </c>
      <c r="B45" s="238">
        <v>227</v>
      </c>
      <c r="C45" s="212" t="s">
        <v>58</v>
      </c>
      <c r="D45" s="213">
        <v>107173023</v>
      </c>
      <c r="E45" s="214">
        <v>129397846</v>
      </c>
    </row>
    <row r="46" spans="1:5" ht="19.5" customHeight="1">
      <c r="A46" s="239" t="s">
        <v>347</v>
      </c>
      <c r="B46" s="218">
        <v>228</v>
      </c>
      <c r="C46" s="212"/>
      <c r="D46" s="227">
        <v>632601645</v>
      </c>
      <c r="E46" s="228">
        <v>647601645</v>
      </c>
    </row>
    <row r="47" spans="1:5" s="24" customFormat="1" ht="21.75" customHeight="1" thickBot="1">
      <c r="A47" s="239" t="s">
        <v>348</v>
      </c>
      <c r="B47" s="222">
        <v>229</v>
      </c>
      <c r="C47" s="223"/>
      <c r="D47" s="244">
        <v>-525428622</v>
      </c>
      <c r="E47" s="245">
        <v>-518203799</v>
      </c>
    </row>
    <row r="48" spans="1:5" s="24" customFormat="1" ht="20.25" customHeight="1" thickTop="1">
      <c r="A48" s="194" t="s">
        <v>313</v>
      </c>
      <c r="B48" s="195" t="s">
        <v>227</v>
      </c>
      <c r="C48" s="195" t="s">
        <v>153</v>
      </c>
      <c r="D48" s="195" t="s">
        <v>314</v>
      </c>
      <c r="E48" s="196" t="s">
        <v>315</v>
      </c>
    </row>
    <row r="49" spans="1:5" s="24" customFormat="1" ht="12" customHeight="1">
      <c r="A49" s="197">
        <v>1</v>
      </c>
      <c r="B49" s="198">
        <v>2</v>
      </c>
      <c r="C49" s="198">
        <v>3</v>
      </c>
      <c r="D49" s="198">
        <v>4</v>
      </c>
      <c r="E49" s="199">
        <v>4</v>
      </c>
    </row>
    <row r="50" spans="1:5" ht="16.5" customHeight="1">
      <c r="A50" s="221" t="s">
        <v>351</v>
      </c>
      <c r="B50" s="238">
        <v>230</v>
      </c>
      <c r="C50" s="212" t="s">
        <v>59</v>
      </c>
      <c r="D50" s="213">
        <v>5802610598</v>
      </c>
      <c r="E50" s="214">
        <v>3689541673</v>
      </c>
    </row>
    <row r="51" spans="1:5" ht="16.5" customHeight="1">
      <c r="A51" s="250" t="s">
        <v>352</v>
      </c>
      <c r="B51" s="218"/>
      <c r="C51" s="212"/>
      <c r="D51" s="227">
        <v>3906691266</v>
      </c>
      <c r="E51" s="228">
        <v>3689541673</v>
      </c>
    </row>
    <row r="52" spans="1:5" ht="16.5" customHeight="1">
      <c r="A52" s="250" t="s">
        <v>353</v>
      </c>
      <c r="B52" s="218"/>
      <c r="C52" s="212"/>
      <c r="D52" s="244">
        <v>1895919332</v>
      </c>
      <c r="E52" s="245" t="s">
        <v>80</v>
      </c>
    </row>
    <row r="53" spans="1:5" ht="16.5" customHeight="1">
      <c r="A53" s="219" t="s">
        <v>354</v>
      </c>
      <c r="B53" s="206">
        <v>240</v>
      </c>
      <c r="C53" s="212" t="s">
        <v>60</v>
      </c>
      <c r="D53" s="251">
        <v>0</v>
      </c>
      <c r="E53" s="217">
        <v>0</v>
      </c>
    </row>
    <row r="54" spans="1:5" ht="16.5" customHeight="1">
      <c r="A54" s="239" t="s">
        <v>347</v>
      </c>
      <c r="B54" s="218">
        <v>241</v>
      </c>
      <c r="C54" s="212"/>
      <c r="D54" s="227">
        <v>0</v>
      </c>
      <c r="E54" s="228">
        <v>0</v>
      </c>
    </row>
    <row r="55" spans="1:5" ht="16.5" customHeight="1">
      <c r="A55" s="239" t="s">
        <v>348</v>
      </c>
      <c r="B55" s="218">
        <v>242</v>
      </c>
      <c r="C55" s="212"/>
      <c r="D55" s="244">
        <v>0</v>
      </c>
      <c r="E55" s="245" t="s">
        <v>80</v>
      </c>
    </row>
    <row r="56" spans="1:5" ht="16.5" customHeight="1">
      <c r="A56" s="219" t="s">
        <v>355</v>
      </c>
      <c r="B56" s="206">
        <v>250</v>
      </c>
      <c r="C56" s="220"/>
      <c r="D56" s="208">
        <v>0</v>
      </c>
      <c r="E56" s="217">
        <v>0</v>
      </c>
    </row>
    <row r="57" spans="1:5" ht="16.5" customHeight="1">
      <c r="A57" s="221" t="s">
        <v>356</v>
      </c>
      <c r="B57" s="218">
        <v>251</v>
      </c>
      <c r="C57" s="212"/>
      <c r="D57" s="213">
        <v>0</v>
      </c>
      <c r="E57" s="214">
        <v>0</v>
      </c>
    </row>
    <row r="58" spans="1:5" ht="16.5" customHeight="1">
      <c r="A58" s="221" t="s">
        <v>357</v>
      </c>
      <c r="B58" s="218">
        <v>252</v>
      </c>
      <c r="C58" s="212"/>
      <c r="D58" s="213">
        <v>0</v>
      </c>
      <c r="E58" s="214">
        <v>0</v>
      </c>
    </row>
    <row r="59" spans="1:5" ht="16.5" customHeight="1">
      <c r="A59" s="221" t="s">
        <v>358</v>
      </c>
      <c r="B59" s="218">
        <v>258</v>
      </c>
      <c r="C59" s="212" t="s">
        <v>61</v>
      </c>
      <c r="D59" s="213">
        <v>0</v>
      </c>
      <c r="E59" s="214">
        <v>0</v>
      </c>
    </row>
    <row r="60" spans="1:5" ht="16.5" customHeight="1">
      <c r="A60" s="221" t="s">
        <v>359</v>
      </c>
      <c r="B60" s="218">
        <v>259</v>
      </c>
      <c r="C60" s="212"/>
      <c r="D60" s="236">
        <v>0</v>
      </c>
      <c r="E60" s="237" t="s">
        <v>80</v>
      </c>
    </row>
    <row r="61" spans="1:5" ht="16.5" customHeight="1">
      <c r="A61" s="219" t="s">
        <v>360</v>
      </c>
      <c r="B61" s="206">
        <v>260</v>
      </c>
      <c r="C61" s="220"/>
      <c r="D61" s="208">
        <v>86947821625</v>
      </c>
      <c r="E61" s="252">
        <v>72058033643</v>
      </c>
    </row>
    <row r="62" spans="1:5" ht="16.5" customHeight="1">
      <c r="A62" s="221" t="s">
        <v>361</v>
      </c>
      <c r="B62" s="218">
        <v>261</v>
      </c>
      <c r="C62" s="212" t="s">
        <v>62</v>
      </c>
      <c r="D62" s="213">
        <v>5512568625</v>
      </c>
      <c r="E62" s="214">
        <v>4061989643</v>
      </c>
    </row>
    <row r="63" spans="1:5" ht="16.5" customHeight="1">
      <c r="A63" s="253" t="s">
        <v>362</v>
      </c>
      <c r="B63" s="218">
        <v>262</v>
      </c>
      <c r="C63" s="212" t="s">
        <v>63</v>
      </c>
      <c r="D63" s="213">
        <v>0</v>
      </c>
      <c r="E63" s="214">
        <v>0</v>
      </c>
    </row>
    <row r="64" spans="1:5" ht="16.5" customHeight="1">
      <c r="A64" s="253" t="s">
        <v>363</v>
      </c>
      <c r="B64" s="254">
        <v>268</v>
      </c>
      <c r="C64" s="255"/>
      <c r="D64" s="256">
        <v>81435253000</v>
      </c>
      <c r="E64" s="257">
        <v>67996044000</v>
      </c>
    </row>
    <row r="65" spans="1:5" ht="23.25" customHeight="1" thickBot="1">
      <c r="A65" s="258" t="s">
        <v>364</v>
      </c>
      <c r="B65" s="259">
        <v>270</v>
      </c>
      <c r="C65" s="260"/>
      <c r="D65" s="261">
        <v>846369723925.88</v>
      </c>
      <c r="E65" s="262">
        <v>699037610593</v>
      </c>
    </row>
    <row r="66" spans="1:5" ht="24" customHeight="1" thickTop="1">
      <c r="A66" s="263" t="s">
        <v>365</v>
      </c>
      <c r="B66" s="264" t="s">
        <v>227</v>
      </c>
      <c r="C66" s="264" t="s">
        <v>153</v>
      </c>
      <c r="D66" s="195" t="s">
        <v>314</v>
      </c>
      <c r="E66" s="196" t="s">
        <v>315</v>
      </c>
    </row>
    <row r="67" spans="1:5" ht="16.5" customHeight="1">
      <c r="A67" s="197">
        <v>1</v>
      </c>
      <c r="B67" s="198">
        <v>2</v>
      </c>
      <c r="C67" s="198">
        <v>3</v>
      </c>
      <c r="D67" s="198">
        <v>4</v>
      </c>
      <c r="E67" s="199">
        <v>4</v>
      </c>
    </row>
    <row r="68" spans="1:5" ht="16.5" customHeight="1">
      <c r="A68" s="219" t="s">
        <v>366</v>
      </c>
      <c r="B68" s="201">
        <v>300</v>
      </c>
      <c r="C68" s="265"/>
      <c r="D68" s="203">
        <v>591358775477</v>
      </c>
      <c r="E68" s="204">
        <v>455095826010</v>
      </c>
    </row>
    <row r="69" spans="1:5" ht="16.5" customHeight="1">
      <c r="A69" s="219" t="s">
        <v>367</v>
      </c>
      <c r="B69" s="206">
        <v>310</v>
      </c>
      <c r="C69" s="266"/>
      <c r="D69" s="208">
        <v>490052793044</v>
      </c>
      <c r="E69" s="209">
        <v>333737843577</v>
      </c>
    </row>
    <row r="70" spans="1:5" ht="16.5" customHeight="1">
      <c r="A70" s="221" t="s">
        <v>368</v>
      </c>
      <c r="B70" s="267">
        <v>311</v>
      </c>
      <c r="C70" s="212" t="s">
        <v>64</v>
      </c>
      <c r="D70" s="268">
        <v>215028071778</v>
      </c>
      <c r="E70" s="214">
        <v>134163191699</v>
      </c>
    </row>
    <row r="71" spans="1:101" s="24" customFormat="1" ht="16.5" customHeight="1">
      <c r="A71" s="221" t="s">
        <v>369</v>
      </c>
      <c r="B71" s="269">
        <v>312</v>
      </c>
      <c r="C71" s="270"/>
      <c r="D71" s="213">
        <v>172955203135</v>
      </c>
      <c r="E71" s="225">
        <v>69429998254</v>
      </c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</row>
    <row r="72" spans="1:101" s="24" customFormat="1" ht="16.5" customHeight="1">
      <c r="A72" s="221" t="s">
        <v>370</v>
      </c>
      <c r="B72" s="269">
        <v>313</v>
      </c>
      <c r="C72" s="270"/>
      <c r="D72" s="213">
        <v>567885920</v>
      </c>
      <c r="E72" s="225">
        <v>4629893423</v>
      </c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</row>
    <row r="73" spans="1:5" ht="16.5" customHeight="1">
      <c r="A73" s="221" t="s">
        <v>371</v>
      </c>
      <c r="B73" s="267">
        <v>314</v>
      </c>
      <c r="C73" s="212" t="s">
        <v>65</v>
      </c>
      <c r="D73" s="213">
        <v>18328419228</v>
      </c>
      <c r="E73" s="214">
        <v>29595723434</v>
      </c>
    </row>
    <row r="74" spans="1:5" ht="16.5" customHeight="1">
      <c r="A74" s="221" t="s">
        <v>372</v>
      </c>
      <c r="B74" s="267">
        <v>315</v>
      </c>
      <c r="C74" s="271"/>
      <c r="D74" s="213">
        <v>39971670623</v>
      </c>
      <c r="E74" s="214">
        <v>58268762441</v>
      </c>
    </row>
    <row r="75" spans="1:5" ht="16.5" customHeight="1">
      <c r="A75" s="221" t="s">
        <v>373</v>
      </c>
      <c r="B75" s="267">
        <v>316</v>
      </c>
      <c r="C75" s="212" t="s">
        <v>114</v>
      </c>
      <c r="D75" s="213">
        <v>29205913607</v>
      </c>
      <c r="E75" s="214">
        <v>97233402</v>
      </c>
    </row>
    <row r="76" spans="1:5" s="24" customFormat="1" ht="16.5" customHeight="1">
      <c r="A76" s="221" t="s">
        <v>374</v>
      </c>
      <c r="B76" s="269">
        <v>317</v>
      </c>
      <c r="C76" s="270"/>
      <c r="D76" s="272">
        <v>-297101445</v>
      </c>
      <c r="E76" s="214">
        <v>14582427386</v>
      </c>
    </row>
    <row r="77" spans="1:5" s="24" customFormat="1" ht="16.5" customHeight="1">
      <c r="A77" s="221" t="s">
        <v>375</v>
      </c>
      <c r="B77" s="269">
        <v>318</v>
      </c>
      <c r="C77" s="270"/>
      <c r="D77" s="213">
        <v>0</v>
      </c>
      <c r="E77" s="225">
        <v>0</v>
      </c>
    </row>
    <row r="78" spans="1:5" ht="16.5" customHeight="1">
      <c r="A78" s="221" t="s">
        <v>376</v>
      </c>
      <c r="B78" s="267">
        <v>319</v>
      </c>
      <c r="C78" s="212" t="s">
        <v>115</v>
      </c>
      <c r="D78" s="213">
        <v>3546021712</v>
      </c>
      <c r="E78" s="214">
        <v>8559216760</v>
      </c>
    </row>
    <row r="79" spans="1:5" ht="16.5" customHeight="1">
      <c r="A79" s="221" t="s">
        <v>377</v>
      </c>
      <c r="B79" s="267">
        <v>320</v>
      </c>
      <c r="C79" s="271"/>
      <c r="D79" s="213">
        <v>0</v>
      </c>
      <c r="E79" s="273">
        <v>0</v>
      </c>
    </row>
    <row r="80" spans="1:5" ht="16.5" customHeight="1">
      <c r="A80" s="221" t="s">
        <v>378</v>
      </c>
      <c r="B80" s="267"/>
      <c r="C80" s="271"/>
      <c r="D80" s="213">
        <v>10746708486</v>
      </c>
      <c r="E80" s="214">
        <v>14411396778</v>
      </c>
    </row>
    <row r="81" spans="1:5" s="4" customFormat="1" ht="16.5" customHeight="1">
      <c r="A81" s="250" t="s">
        <v>379</v>
      </c>
      <c r="B81" s="274"/>
      <c r="C81" s="275"/>
      <c r="D81" s="227">
        <v>3258718371</v>
      </c>
      <c r="E81" s="276">
        <v>4517518363</v>
      </c>
    </row>
    <row r="82" spans="1:5" s="4" customFormat="1" ht="16.5" customHeight="1">
      <c r="A82" s="250" t="s">
        <v>380</v>
      </c>
      <c r="B82" s="274"/>
      <c r="C82" s="275"/>
      <c r="D82" s="227">
        <v>4930882045</v>
      </c>
      <c r="E82" s="276">
        <v>7218770345</v>
      </c>
    </row>
    <row r="83" spans="1:5" s="4" customFormat="1" ht="16.5" customHeight="1">
      <c r="A83" s="250" t="s">
        <v>381</v>
      </c>
      <c r="B83" s="274"/>
      <c r="C83" s="275"/>
      <c r="D83" s="227">
        <v>2420358070</v>
      </c>
      <c r="E83" s="276">
        <v>2420358070</v>
      </c>
    </row>
    <row r="84" spans="1:5" s="4" customFormat="1" ht="16.5" customHeight="1">
      <c r="A84" s="250" t="s">
        <v>382</v>
      </c>
      <c r="B84" s="274"/>
      <c r="C84" s="275"/>
      <c r="D84" s="227">
        <v>136750000</v>
      </c>
      <c r="E84" s="276">
        <v>254750000</v>
      </c>
    </row>
    <row r="85" spans="1:5" ht="16.5" customHeight="1">
      <c r="A85" s="219" t="s">
        <v>383</v>
      </c>
      <c r="B85" s="206">
        <v>330</v>
      </c>
      <c r="C85" s="266"/>
      <c r="D85" s="208">
        <v>101305982433</v>
      </c>
      <c r="E85" s="209">
        <v>121357982433</v>
      </c>
    </row>
    <row r="86" spans="1:5" ht="16.5" customHeight="1">
      <c r="A86" s="277" t="s">
        <v>384</v>
      </c>
      <c r="B86" s="267">
        <v>331</v>
      </c>
      <c r="C86" s="271"/>
      <c r="D86" s="213">
        <v>0</v>
      </c>
      <c r="E86" s="214">
        <v>0</v>
      </c>
    </row>
    <row r="87" spans="1:5" s="24" customFormat="1" ht="16.5" customHeight="1">
      <c r="A87" s="221" t="s">
        <v>385</v>
      </c>
      <c r="B87" s="269">
        <v>332</v>
      </c>
      <c r="C87" s="270" t="s">
        <v>116</v>
      </c>
      <c r="D87" s="224">
        <v>0</v>
      </c>
      <c r="E87" s="225">
        <v>0</v>
      </c>
    </row>
    <row r="88" spans="1:5" ht="16.5" customHeight="1">
      <c r="A88" s="221" t="s">
        <v>386</v>
      </c>
      <c r="B88" s="278">
        <v>333</v>
      </c>
      <c r="C88" s="279"/>
      <c r="D88" s="213">
        <v>0</v>
      </c>
      <c r="E88" s="214">
        <v>0</v>
      </c>
    </row>
    <row r="89" spans="1:5" ht="16.5" customHeight="1">
      <c r="A89" s="221" t="s">
        <v>387</v>
      </c>
      <c r="B89" s="280">
        <v>334</v>
      </c>
      <c r="C89" s="281" t="s">
        <v>117</v>
      </c>
      <c r="D89" s="282">
        <v>100800135433</v>
      </c>
      <c r="E89" s="283">
        <v>120852135433</v>
      </c>
    </row>
    <row r="90" spans="1:5" ht="16.5" customHeight="1">
      <c r="A90" s="221" t="s">
        <v>388</v>
      </c>
      <c r="B90" s="278">
        <v>335</v>
      </c>
      <c r="C90" s="279" t="s">
        <v>63</v>
      </c>
      <c r="D90" s="213">
        <v>0</v>
      </c>
      <c r="E90" s="214">
        <v>0</v>
      </c>
    </row>
    <row r="91" spans="1:5" ht="16.5" customHeight="1">
      <c r="A91" s="221" t="s">
        <v>389</v>
      </c>
      <c r="B91" s="278">
        <v>336</v>
      </c>
      <c r="C91" s="279"/>
      <c r="D91" s="284">
        <v>0</v>
      </c>
      <c r="E91" s="285" t="s">
        <v>80</v>
      </c>
    </row>
    <row r="92" spans="1:5" ht="16.5" customHeight="1">
      <c r="A92" s="221" t="s">
        <v>390</v>
      </c>
      <c r="B92" s="278">
        <v>337</v>
      </c>
      <c r="C92" s="279"/>
      <c r="D92" s="284">
        <v>0</v>
      </c>
      <c r="E92" s="285" t="s">
        <v>80</v>
      </c>
    </row>
    <row r="93" spans="1:5" ht="16.5" customHeight="1">
      <c r="A93" s="221" t="s">
        <v>391</v>
      </c>
      <c r="B93" s="278">
        <v>338</v>
      </c>
      <c r="C93" s="279"/>
      <c r="D93" s="284">
        <v>0</v>
      </c>
      <c r="E93" s="285" t="s">
        <v>80</v>
      </c>
    </row>
    <row r="94" spans="1:5" ht="16.5" customHeight="1" thickBot="1">
      <c r="A94" s="286" t="s">
        <v>392</v>
      </c>
      <c r="B94" s="287">
        <v>339</v>
      </c>
      <c r="C94" s="288"/>
      <c r="D94" s="289">
        <v>505847000</v>
      </c>
      <c r="E94" s="290">
        <v>505847000</v>
      </c>
    </row>
    <row r="95" spans="1:5" ht="30" customHeight="1" thickTop="1">
      <c r="A95" s="194" t="s">
        <v>365</v>
      </c>
      <c r="B95" s="195" t="s">
        <v>227</v>
      </c>
      <c r="C95" s="195" t="s">
        <v>153</v>
      </c>
      <c r="D95" s="195" t="s">
        <v>314</v>
      </c>
      <c r="E95" s="196" t="s">
        <v>315</v>
      </c>
    </row>
    <row r="96" spans="1:5" ht="16.5" customHeight="1">
      <c r="A96" s="197">
        <v>1</v>
      </c>
      <c r="B96" s="198">
        <v>2</v>
      </c>
      <c r="C96" s="198">
        <v>3</v>
      </c>
      <c r="D96" s="198">
        <v>4</v>
      </c>
      <c r="E96" s="199">
        <v>4</v>
      </c>
    </row>
    <row r="97" spans="1:5" ht="25.5" customHeight="1">
      <c r="A97" s="219" t="s">
        <v>393</v>
      </c>
      <c r="B97" s="206">
        <v>400</v>
      </c>
      <c r="C97" s="266"/>
      <c r="D97" s="232">
        <v>255010948449.04</v>
      </c>
      <c r="E97" s="233">
        <v>243941784583</v>
      </c>
    </row>
    <row r="98" spans="1:5" ht="23.25" customHeight="1">
      <c r="A98" s="219" t="s">
        <v>394</v>
      </c>
      <c r="B98" s="206">
        <v>410</v>
      </c>
      <c r="C98" s="266" t="s">
        <v>278</v>
      </c>
      <c r="D98" s="208">
        <v>237905383042.04</v>
      </c>
      <c r="E98" s="209">
        <v>226836219176</v>
      </c>
    </row>
    <row r="99" spans="1:5" ht="16.5" customHeight="1">
      <c r="A99" s="221" t="s">
        <v>395</v>
      </c>
      <c r="B99" s="267">
        <v>411</v>
      </c>
      <c r="C99" s="271"/>
      <c r="D99" s="224">
        <v>136497380000</v>
      </c>
      <c r="E99" s="214">
        <v>136497380000</v>
      </c>
    </row>
    <row r="100" spans="1:5" ht="16.5" customHeight="1">
      <c r="A100" s="221" t="s">
        <v>396</v>
      </c>
      <c r="B100" s="267">
        <v>412</v>
      </c>
      <c r="C100" s="271"/>
      <c r="D100" s="213">
        <v>-46818182</v>
      </c>
      <c r="E100" s="214">
        <v>-46818182</v>
      </c>
    </row>
    <row r="101" spans="1:5" ht="16.5" customHeight="1">
      <c r="A101" s="253" t="s">
        <v>397</v>
      </c>
      <c r="B101" s="267">
        <v>413</v>
      </c>
      <c r="C101" s="271"/>
      <c r="D101" s="213">
        <v>73423126086</v>
      </c>
      <c r="E101" s="214">
        <v>73423126086</v>
      </c>
    </row>
    <row r="102" spans="1:5" ht="16.5" customHeight="1">
      <c r="A102" s="221" t="s">
        <v>398</v>
      </c>
      <c r="B102" s="267">
        <v>414</v>
      </c>
      <c r="C102" s="271"/>
      <c r="D102" s="213">
        <v>0</v>
      </c>
      <c r="E102" s="214">
        <v>0</v>
      </c>
    </row>
    <row r="103" spans="1:5" ht="16.5" customHeight="1">
      <c r="A103" s="221" t="s">
        <v>399</v>
      </c>
      <c r="B103" s="267">
        <v>415</v>
      </c>
      <c r="C103" s="271"/>
      <c r="D103" s="213">
        <v>0</v>
      </c>
      <c r="E103" s="214">
        <v>0</v>
      </c>
    </row>
    <row r="104" spans="1:5" ht="16.5" customHeight="1">
      <c r="A104" s="221" t="s">
        <v>400</v>
      </c>
      <c r="B104" s="267">
        <v>416</v>
      </c>
      <c r="C104" s="271"/>
      <c r="D104" s="213">
        <v>0</v>
      </c>
      <c r="E104" s="291">
        <v>0</v>
      </c>
    </row>
    <row r="105" spans="1:5" ht="16.5" customHeight="1">
      <c r="A105" s="221" t="s">
        <v>401</v>
      </c>
      <c r="B105" s="267">
        <v>417</v>
      </c>
      <c r="C105" s="271"/>
      <c r="D105" s="213">
        <v>10741407693</v>
      </c>
      <c r="E105" s="291">
        <v>10741407693</v>
      </c>
    </row>
    <row r="106" spans="1:5" ht="16.5" customHeight="1">
      <c r="A106" s="221" t="s">
        <v>402</v>
      </c>
      <c r="B106" s="267">
        <v>418</v>
      </c>
      <c r="C106" s="271"/>
      <c r="D106" s="213">
        <v>6221123579</v>
      </c>
      <c r="E106" s="214">
        <v>6221123579</v>
      </c>
    </row>
    <row r="107" spans="1:5" ht="16.5" customHeight="1">
      <c r="A107" s="221" t="s">
        <v>403</v>
      </c>
      <c r="B107" s="267">
        <v>419</v>
      </c>
      <c r="C107" s="271"/>
      <c r="D107" s="213">
        <v>0</v>
      </c>
      <c r="E107" s="292">
        <v>0</v>
      </c>
    </row>
    <row r="108" spans="1:5" ht="16.5" customHeight="1">
      <c r="A108" s="221" t="s">
        <v>404</v>
      </c>
      <c r="B108" s="267">
        <v>420</v>
      </c>
      <c r="C108" s="271"/>
      <c r="D108" s="216">
        <v>11069163866.04</v>
      </c>
      <c r="E108" s="291">
        <v>0</v>
      </c>
    </row>
    <row r="109" spans="1:5" ht="16.5" customHeight="1">
      <c r="A109" s="221" t="s">
        <v>405</v>
      </c>
      <c r="B109" s="267">
        <v>421</v>
      </c>
      <c r="C109" s="271"/>
      <c r="D109" s="213">
        <v>0</v>
      </c>
      <c r="E109" s="293">
        <v>0</v>
      </c>
    </row>
    <row r="110" spans="1:5" ht="16.5" customHeight="1">
      <c r="A110" s="294" t="s">
        <v>406</v>
      </c>
      <c r="B110" s="267">
        <v>422</v>
      </c>
      <c r="C110" s="271"/>
      <c r="D110" s="213">
        <v>0</v>
      </c>
      <c r="E110" s="293">
        <v>0</v>
      </c>
    </row>
    <row r="111" spans="1:5" ht="22.5" customHeight="1">
      <c r="A111" s="219" t="s">
        <v>407</v>
      </c>
      <c r="B111" s="206">
        <v>430</v>
      </c>
      <c r="C111" s="266"/>
      <c r="D111" s="295">
        <v>17105565407</v>
      </c>
      <c r="E111" s="296">
        <v>17105565407</v>
      </c>
    </row>
    <row r="112" spans="1:5" ht="21.75" customHeight="1">
      <c r="A112" s="221" t="s">
        <v>408</v>
      </c>
      <c r="B112" s="267">
        <v>432</v>
      </c>
      <c r="C112" s="271" t="s">
        <v>279</v>
      </c>
      <c r="D112" s="297">
        <v>0</v>
      </c>
      <c r="E112" s="276" t="s">
        <v>80</v>
      </c>
    </row>
    <row r="113" spans="1:5" ht="22.5" customHeight="1">
      <c r="A113" s="221" t="s">
        <v>409</v>
      </c>
      <c r="B113" s="298">
        <v>433</v>
      </c>
      <c r="C113" s="299"/>
      <c r="D113" s="300">
        <v>17105565407</v>
      </c>
      <c r="E113" s="301">
        <v>17105565407</v>
      </c>
    </row>
    <row r="114" spans="1:5" ht="23.25" customHeight="1" thickBot="1">
      <c r="A114" s="302" t="s">
        <v>410</v>
      </c>
      <c r="B114" s="303"/>
      <c r="C114" s="304"/>
      <c r="D114" s="261">
        <v>846369723926.04</v>
      </c>
      <c r="E114" s="262">
        <v>699037610593</v>
      </c>
    </row>
    <row r="115" spans="1:5" ht="37.5" customHeight="1" thickBot="1" thickTop="1">
      <c r="A115" s="772" t="s">
        <v>411</v>
      </c>
      <c r="B115" s="772"/>
      <c r="C115" s="305"/>
      <c r="D115" s="306">
        <f>D65-D114</f>
        <v>-0.1600341796875</v>
      </c>
      <c r="E115" s="306">
        <f>E65-E114</f>
        <v>0</v>
      </c>
    </row>
    <row r="116" spans="1:5" ht="30" customHeight="1" thickTop="1">
      <c r="A116" s="770" t="s">
        <v>412</v>
      </c>
      <c r="B116" s="771"/>
      <c r="C116" s="264" t="s">
        <v>153</v>
      </c>
      <c r="D116" s="195" t="s">
        <v>314</v>
      </c>
      <c r="E116" s="196" t="s">
        <v>315</v>
      </c>
    </row>
    <row r="117" spans="1:5" ht="22.5" customHeight="1">
      <c r="A117" s="307" t="s">
        <v>413</v>
      </c>
      <c r="B117" s="308"/>
      <c r="C117" s="309">
        <v>24</v>
      </c>
      <c r="D117" s="310"/>
      <c r="E117" s="311"/>
    </row>
    <row r="118" spans="1:5" ht="21" customHeight="1">
      <c r="A118" s="312" t="s">
        <v>414</v>
      </c>
      <c r="B118" s="313"/>
      <c r="C118" s="314"/>
      <c r="D118" s="213"/>
      <c r="E118" s="214"/>
    </row>
    <row r="119" spans="1:5" ht="17.25" customHeight="1" hidden="1">
      <c r="A119" s="315" t="s">
        <v>271</v>
      </c>
      <c r="B119" s="313"/>
      <c r="C119" s="314"/>
      <c r="D119" s="213"/>
      <c r="E119" s="214"/>
    </row>
    <row r="120" spans="1:5" ht="16.5" customHeight="1" hidden="1">
      <c r="A120" s="315" t="s">
        <v>174</v>
      </c>
      <c r="B120" s="313"/>
      <c r="C120" s="314"/>
      <c r="D120" s="227"/>
      <c r="E120" s="228"/>
    </row>
    <row r="121" spans="1:5" ht="16.5" customHeight="1" hidden="1">
      <c r="A121" s="315" t="s">
        <v>175</v>
      </c>
      <c r="B121" s="313"/>
      <c r="C121" s="314"/>
      <c r="D121" s="213"/>
      <c r="E121" s="214"/>
    </row>
    <row r="122" spans="1:5" ht="16.5" customHeight="1" hidden="1">
      <c r="A122" s="312" t="s">
        <v>7</v>
      </c>
      <c r="B122" s="313"/>
      <c r="C122" s="314"/>
      <c r="D122" s="213"/>
      <c r="E122" s="214"/>
    </row>
    <row r="123" spans="1:5" ht="16.5" customHeight="1" hidden="1">
      <c r="A123" s="312" t="s">
        <v>176</v>
      </c>
      <c r="B123" s="313"/>
      <c r="C123" s="314"/>
      <c r="D123" s="213"/>
      <c r="E123" s="214"/>
    </row>
    <row r="124" spans="1:5" ht="22.5" customHeight="1">
      <c r="A124" s="316" t="s">
        <v>415</v>
      </c>
      <c r="B124" s="313"/>
      <c r="C124" s="314"/>
      <c r="D124" s="317"/>
      <c r="E124" s="214"/>
    </row>
    <row r="125" spans="1:5" ht="20.25" customHeight="1">
      <c r="A125" s="312" t="s">
        <v>416</v>
      </c>
      <c r="B125" s="313"/>
      <c r="C125" s="314"/>
      <c r="D125" s="213"/>
      <c r="E125" s="214"/>
    </row>
    <row r="126" spans="1:5" ht="4.5" customHeight="1" thickBot="1">
      <c r="A126" s="318"/>
      <c r="B126" s="319"/>
      <c r="C126" s="320"/>
      <c r="D126" s="321"/>
      <c r="E126" s="322"/>
    </row>
    <row r="127" spans="1:5" ht="7.5" customHeight="1" thickTop="1">
      <c r="A127" s="192"/>
      <c r="B127" s="193"/>
      <c r="C127" s="193"/>
      <c r="D127" s="193"/>
      <c r="E127" s="323"/>
    </row>
    <row r="128" spans="1:5" ht="39.75" customHeight="1">
      <c r="A128" s="324" t="s">
        <v>417</v>
      </c>
      <c r="B128" s="325" t="s">
        <v>418</v>
      </c>
      <c r="C128" s="193"/>
      <c r="D128" s="325"/>
      <c r="E128" s="326" t="s">
        <v>419</v>
      </c>
    </row>
    <row r="130" spans="4:5" ht="15">
      <c r="D130" s="1"/>
      <c r="E130" s="1"/>
    </row>
    <row r="131" spans="1:4" ht="50.25" customHeight="1">
      <c r="A131" s="773"/>
      <c r="B131" s="773"/>
      <c r="C131" s="773"/>
      <c r="D131" s="773"/>
    </row>
    <row r="132" spans="1:2" ht="192.75" customHeight="1" hidden="1">
      <c r="A132" s="99" t="s">
        <v>185</v>
      </c>
      <c r="B132" s="35"/>
    </row>
    <row r="133" spans="1:2" ht="54.75" customHeight="1" hidden="1">
      <c r="A133" s="99" t="s">
        <v>186</v>
      </c>
      <c r="B133" s="35"/>
    </row>
    <row r="134" spans="1:2" ht="22.5" hidden="1">
      <c r="A134" s="98"/>
      <c r="B134" s="35"/>
    </row>
    <row r="135" spans="1:2" ht="22.5" hidden="1">
      <c r="A135" s="98"/>
      <c r="B135" s="35"/>
    </row>
    <row r="136" spans="1:5" ht="19.5" hidden="1">
      <c r="A136" s="774" t="s">
        <v>280</v>
      </c>
      <c r="B136" s="774"/>
      <c r="C136" s="774"/>
      <c r="D136" s="774"/>
      <c r="E136" s="774"/>
    </row>
    <row r="137" spans="1:5" ht="20.25" hidden="1">
      <c r="A137" s="785" t="s">
        <v>101</v>
      </c>
      <c r="B137" s="785"/>
      <c r="C137" s="785"/>
      <c r="D137" s="785"/>
      <c r="E137" s="785"/>
    </row>
    <row r="138" spans="1:5" ht="20.25" hidden="1">
      <c r="A138" s="785"/>
      <c r="B138" s="785"/>
      <c r="C138" s="785"/>
      <c r="D138" s="785"/>
      <c r="E138" s="785"/>
    </row>
    <row r="139" ht="15" hidden="1"/>
    <row r="140" spans="1:5" ht="20.25" hidden="1">
      <c r="A140" s="788" t="s">
        <v>224</v>
      </c>
      <c r="B140" s="788"/>
      <c r="C140" s="788"/>
      <c r="D140" s="788"/>
      <c r="E140" s="788"/>
    </row>
    <row r="141" spans="1:5" ht="29.25" hidden="1" thickTop="1">
      <c r="A141" s="789" t="s">
        <v>225</v>
      </c>
      <c r="B141" s="790"/>
      <c r="C141" s="791"/>
      <c r="D141" s="27" t="s">
        <v>255</v>
      </c>
      <c r="E141" s="46" t="s">
        <v>164</v>
      </c>
    </row>
    <row r="142" spans="1:5" ht="15.75" hidden="1">
      <c r="A142" s="80" t="s">
        <v>268</v>
      </c>
      <c r="B142" s="68"/>
      <c r="C142" s="69"/>
      <c r="D142" s="70"/>
      <c r="E142" s="76"/>
    </row>
    <row r="143" spans="1:5" ht="15" hidden="1">
      <c r="A143" s="44" t="s">
        <v>149</v>
      </c>
      <c r="B143" s="68"/>
      <c r="C143" s="69"/>
      <c r="D143" s="71">
        <f>D9/D69</f>
        <v>1.022711267542721</v>
      </c>
      <c r="E143" s="100">
        <f>E9/E69</f>
        <v>1.0490341739929903</v>
      </c>
    </row>
    <row r="144" spans="1:5" ht="15" hidden="1">
      <c r="A144" s="158" t="s">
        <v>27</v>
      </c>
      <c r="B144" s="72"/>
      <c r="C144" s="73"/>
      <c r="D144" s="74"/>
      <c r="E144" s="75"/>
    </row>
    <row r="145" spans="1:5" ht="15" hidden="1">
      <c r="A145" s="60" t="s">
        <v>28</v>
      </c>
      <c r="B145" s="62"/>
      <c r="C145" s="61"/>
      <c r="D145" s="149">
        <f>(D10+D13)/D69</f>
        <v>0.011128733323044922</v>
      </c>
      <c r="E145" s="148">
        <f>(E10+E13)/E69</f>
        <v>0.008063791166610951</v>
      </c>
    </row>
    <row r="146" spans="1:5" s="4" customFormat="1" ht="15.75" hidden="1">
      <c r="A146" s="158" t="s">
        <v>97</v>
      </c>
      <c r="B146" s="64"/>
      <c r="C146" s="65"/>
      <c r="D146" s="102"/>
      <c r="E146" s="67"/>
    </row>
    <row r="147" spans="1:5" ht="15" hidden="1">
      <c r="A147" s="60" t="s">
        <v>51</v>
      </c>
      <c r="B147" s="62"/>
      <c r="C147" s="61"/>
      <c r="D147" s="159">
        <f>344521607010/D89</f>
        <v>3.417868493232305</v>
      </c>
      <c r="E147" s="160">
        <f>289991215150/E89</f>
        <v>2.399553918604691</v>
      </c>
    </row>
    <row r="148" spans="1:5" s="4" customFormat="1" ht="15.75" hidden="1">
      <c r="A148" s="158" t="s">
        <v>267</v>
      </c>
      <c r="B148" s="64"/>
      <c r="C148" s="65"/>
      <c r="D148" s="102"/>
      <c r="E148" s="161"/>
    </row>
    <row r="149" spans="1:5" s="26" customFormat="1" ht="15" hidden="1">
      <c r="A149" s="87" t="s">
        <v>239</v>
      </c>
      <c r="B149" s="88"/>
      <c r="C149" s="89"/>
      <c r="D149" s="159">
        <f>(D114-D68)/D99</f>
        <v>1.8682479359606758</v>
      </c>
      <c r="E149" s="162">
        <f>(E114-E68)/E99</f>
        <v>1.7871536038493925</v>
      </c>
    </row>
    <row r="150" spans="1:5" s="4" customFormat="1" ht="15.75" hidden="1">
      <c r="A150" s="158" t="s">
        <v>238</v>
      </c>
      <c r="B150" s="64"/>
      <c r="C150" s="65"/>
      <c r="D150" s="102"/>
      <c r="E150" s="161"/>
    </row>
    <row r="151" spans="1:5" s="4" customFormat="1" ht="15.75" hidden="1">
      <c r="A151" s="83" t="s">
        <v>91</v>
      </c>
      <c r="B151" s="64"/>
      <c r="C151" s="65"/>
      <c r="D151" s="102"/>
      <c r="E151" s="161"/>
    </row>
    <row r="152" spans="1:5" ht="15.75" hidden="1">
      <c r="A152" s="84" t="s">
        <v>93</v>
      </c>
      <c r="B152" s="62"/>
      <c r="C152" s="61"/>
      <c r="D152" s="163">
        <f>KQHDSX!G28</f>
        <v>13836454831.840084</v>
      </c>
      <c r="E152" s="82">
        <v>73214433614</v>
      </c>
    </row>
    <row r="153" spans="1:5" ht="15.75" hidden="1">
      <c r="A153" s="84" t="s">
        <v>266</v>
      </c>
      <c r="B153" s="62"/>
      <c r="C153" s="61"/>
      <c r="D153" s="163">
        <f>KQHDSX!G31</f>
        <v>11069163865.840084</v>
      </c>
      <c r="E153" s="82">
        <v>64041962101</v>
      </c>
    </row>
    <row r="154" spans="1:5" ht="15.75" hidden="1">
      <c r="A154" s="84" t="s">
        <v>92</v>
      </c>
      <c r="B154" s="62"/>
      <c r="C154" s="61"/>
      <c r="D154" s="163">
        <f>KQHDSX!G14+KQHDSX!G19+KQHDSX!G25</f>
        <v>1007794318526</v>
      </c>
      <c r="E154" s="82">
        <v>2081173779525</v>
      </c>
    </row>
    <row r="155" spans="1:5" ht="15" hidden="1">
      <c r="A155" s="60" t="s">
        <v>2</v>
      </c>
      <c r="B155" s="62"/>
      <c r="C155" s="61"/>
      <c r="D155" s="159">
        <f>D152/D154*100</f>
        <v>1.3729443178522067</v>
      </c>
      <c r="E155" s="164">
        <f>E152/E154*100</f>
        <v>3.5179394596596447</v>
      </c>
    </row>
    <row r="156" spans="1:5" ht="15" hidden="1">
      <c r="A156" s="60" t="s">
        <v>3</v>
      </c>
      <c r="B156" s="62"/>
      <c r="C156" s="61"/>
      <c r="D156" s="159">
        <f>D152/D114*100</f>
        <v>1.6348003054335603</v>
      </c>
      <c r="E156" s="164">
        <f>E152/E114*100</f>
        <v>10.473604353260981</v>
      </c>
    </row>
    <row r="157" spans="1:5" ht="15" hidden="1">
      <c r="A157" s="60" t="s">
        <v>107</v>
      </c>
      <c r="B157" s="62"/>
      <c r="C157" s="61"/>
      <c r="D157" s="159">
        <f>D152/D98*100</f>
        <v>5.81594861575497</v>
      </c>
      <c r="E157" s="164">
        <f>E152/E98*100</f>
        <v>32.27634188224308</v>
      </c>
    </row>
    <row r="158" spans="1:5" ht="15" hidden="1">
      <c r="A158" s="60" t="s">
        <v>246</v>
      </c>
      <c r="B158" s="62"/>
      <c r="C158" s="61"/>
      <c r="D158" s="159">
        <f>D154/(D39+D45)*100</f>
        <v>399.22642185932926</v>
      </c>
      <c r="E158" s="162">
        <f>E154/(E39+E45)*100</f>
        <v>761.8111269126549</v>
      </c>
    </row>
    <row r="159" spans="1:5" ht="15" hidden="1">
      <c r="A159" s="60" t="s">
        <v>282</v>
      </c>
      <c r="B159" s="62"/>
      <c r="C159" s="61"/>
      <c r="D159" s="171" t="e">
        <f>D154/D165</f>
        <v>#REF!</v>
      </c>
      <c r="E159" s="81">
        <v>16.8</v>
      </c>
    </row>
    <row r="160" spans="1:5" s="4" customFormat="1" ht="15.75" hidden="1">
      <c r="A160" s="63" t="s">
        <v>128</v>
      </c>
      <c r="B160" s="64"/>
      <c r="C160" s="65"/>
      <c r="D160" s="85" t="e">
        <f>(SUM(#REF!))/9+(SUM(#REF!))/12</f>
        <v>#REF!</v>
      </c>
      <c r="E160" s="157">
        <f>E10</f>
        <v>2691192275</v>
      </c>
    </row>
    <row r="161" spans="1:5" s="4" customFormat="1" ht="15.75" hidden="1">
      <c r="A161" s="63" t="s">
        <v>129</v>
      </c>
      <c r="B161" s="64"/>
      <c r="C161" s="65"/>
      <c r="D161" s="85" t="e">
        <f>#REF!</f>
        <v>#REF!</v>
      </c>
      <c r="E161" s="157">
        <f>E24</f>
        <v>194787360992</v>
      </c>
    </row>
    <row r="162" spans="1:5" s="4" customFormat="1" ht="15.75" hidden="1">
      <c r="A162" s="63" t="s">
        <v>78</v>
      </c>
      <c r="B162" s="64"/>
      <c r="C162" s="65"/>
      <c r="D162" s="85" t="e">
        <f>SUM(#REF!)/12</f>
        <v>#REF!</v>
      </c>
      <c r="E162" s="157">
        <f>E17+E18</f>
        <v>132620611270</v>
      </c>
    </row>
    <row r="163" spans="1:5" s="4" customFormat="1" ht="15.75" hidden="1">
      <c r="A163" s="63" t="s">
        <v>79</v>
      </c>
      <c r="B163" s="64"/>
      <c r="C163" s="65"/>
      <c r="D163" s="85" t="e">
        <f>SUM(#REF!)/12</f>
        <v>#REF!</v>
      </c>
      <c r="E163" s="157">
        <f>E71+E71</f>
        <v>138859996508</v>
      </c>
    </row>
    <row r="164" spans="1:5" s="4" customFormat="1" ht="15.75" hidden="1">
      <c r="A164" s="63" t="s">
        <v>132</v>
      </c>
      <c r="B164" s="64"/>
      <c r="C164" s="65"/>
      <c r="D164" s="85"/>
      <c r="E164" s="157"/>
    </row>
    <row r="165" spans="1:5" s="4" customFormat="1" ht="15.75" hidden="1">
      <c r="A165" s="90" t="s">
        <v>98</v>
      </c>
      <c r="B165" s="64"/>
      <c r="C165" s="65"/>
      <c r="D165" s="86" t="e">
        <f>D160+D161+D162-D163+D164</f>
        <v>#REF!</v>
      </c>
      <c r="E165" s="86">
        <f>E160+E161+E162-E163+E164</f>
        <v>191239168029</v>
      </c>
    </row>
    <row r="166" spans="1:5" ht="15.75" hidden="1" thickBot="1">
      <c r="A166" s="77"/>
      <c r="B166" s="79"/>
      <c r="C166" s="78"/>
      <c r="D166" s="58"/>
      <c r="E166" s="59"/>
    </row>
    <row r="167" ht="15" hidden="1"/>
    <row r="168" spans="4:5" ht="15.75" hidden="1">
      <c r="D168" s="792" t="s">
        <v>281</v>
      </c>
      <c r="E168" s="792"/>
    </row>
    <row r="169" ht="15" hidden="1"/>
    <row r="170" spans="1:5" ht="17.25" hidden="1">
      <c r="A170" s="793" t="s">
        <v>0</v>
      </c>
      <c r="B170" s="793"/>
      <c r="C170" s="793"/>
      <c r="D170" s="793"/>
      <c r="E170" s="793"/>
    </row>
    <row r="171" spans="1:5" ht="15.75" hidden="1" thickTop="1">
      <c r="A171" s="108" t="s">
        <v>296</v>
      </c>
      <c r="B171" s="165" t="s">
        <v>157</v>
      </c>
      <c r="C171" s="165" t="s">
        <v>220</v>
      </c>
      <c r="D171" s="786" t="s">
        <v>295</v>
      </c>
      <c r="E171" s="787"/>
    </row>
    <row r="172" spans="1:5" ht="20.25" hidden="1">
      <c r="A172" s="107" t="s">
        <v>156</v>
      </c>
      <c r="B172" s="111"/>
      <c r="C172" s="111"/>
      <c r="D172" s="109"/>
      <c r="E172" s="123"/>
    </row>
    <row r="173" spans="1:5" ht="15.75" hidden="1">
      <c r="A173" s="97" t="s">
        <v>126</v>
      </c>
      <c r="B173" s="112"/>
      <c r="C173" s="112"/>
      <c r="D173" s="103"/>
      <c r="E173" s="124"/>
    </row>
    <row r="174" spans="1:5" ht="15" hidden="1">
      <c r="A174" s="104" t="s">
        <v>188</v>
      </c>
      <c r="B174" s="113">
        <f>D31/D65</f>
        <v>0.40784446918522976</v>
      </c>
      <c r="C174" s="113">
        <f>E31/E65</f>
        <v>0.49916514110019783</v>
      </c>
      <c r="D174" s="103"/>
      <c r="E174" s="124"/>
    </row>
    <row r="175" spans="1:5" ht="15" hidden="1">
      <c r="A175" s="104" t="s">
        <v>189</v>
      </c>
      <c r="B175" s="113">
        <f>D9/D65</f>
        <v>0.5921555308147702</v>
      </c>
      <c r="C175" s="113">
        <f>E9/E65</f>
        <v>0.5008348588998022</v>
      </c>
      <c r="D175" s="103"/>
      <c r="E175" s="124"/>
    </row>
    <row r="176" spans="1:5" ht="15.75" hidden="1">
      <c r="A176" s="97" t="s">
        <v>127</v>
      </c>
      <c r="B176" s="113"/>
      <c r="C176" s="113"/>
      <c r="D176" s="103"/>
      <c r="E176" s="124"/>
    </row>
    <row r="177" spans="1:5" ht="15" hidden="1">
      <c r="A177" s="104" t="s">
        <v>187</v>
      </c>
      <c r="B177" s="113">
        <f>D68/D114</f>
        <v>0.6987002946346836</v>
      </c>
      <c r="C177" s="113">
        <f>E68/E114</f>
        <v>0.6510319603889955</v>
      </c>
      <c r="D177" s="103"/>
      <c r="E177" s="124"/>
    </row>
    <row r="178" spans="1:5" ht="15" hidden="1">
      <c r="A178" s="104" t="s">
        <v>270</v>
      </c>
      <c r="B178" s="113">
        <f>D97/D114</f>
        <v>0.30129970536531636</v>
      </c>
      <c r="C178" s="113">
        <f>E97/E114</f>
        <v>0.34896803961100453</v>
      </c>
      <c r="D178" s="103"/>
      <c r="E178" s="124"/>
    </row>
    <row r="179" spans="1:5" ht="15.75" hidden="1">
      <c r="A179" s="97" t="s">
        <v>168</v>
      </c>
      <c r="B179" s="113"/>
      <c r="C179" s="113"/>
      <c r="D179" s="103"/>
      <c r="E179" s="124"/>
    </row>
    <row r="180" spans="1:5" ht="15" hidden="1">
      <c r="A180" s="105" t="s">
        <v>163</v>
      </c>
      <c r="B180" s="113" t="e">
        <f>#REF!/((#REF!+#REF!+#REF!)/3)</f>
        <v>#REF!</v>
      </c>
      <c r="C180" s="113">
        <v>20.17</v>
      </c>
      <c r="D180" s="110" t="s">
        <v>5</v>
      </c>
      <c r="E180" s="124"/>
    </row>
    <row r="181" spans="1:5" ht="15.75" hidden="1">
      <c r="A181" s="106" t="s">
        <v>294</v>
      </c>
      <c r="B181" s="114" t="e">
        <f>90/B180</f>
        <v>#REF!</v>
      </c>
      <c r="C181" s="114">
        <v>17.85</v>
      </c>
      <c r="D181" s="768" t="s">
        <v>165</v>
      </c>
      <c r="E181" s="769"/>
    </row>
    <row r="182" spans="1:5" ht="15" hidden="1">
      <c r="A182" s="105" t="s">
        <v>87</v>
      </c>
      <c r="B182" s="113" t="e">
        <f>#REF!/((#REF!+#REF!+#REF!+#REF!)/3)</f>
        <v>#REF!</v>
      </c>
      <c r="C182" s="113">
        <v>23.68</v>
      </c>
      <c r="D182" s="110"/>
      <c r="E182" s="124"/>
    </row>
    <row r="183" spans="1:5" ht="15.75" hidden="1">
      <c r="A183" s="105" t="s">
        <v>88</v>
      </c>
      <c r="B183" s="114" t="e">
        <f>90/B182</f>
        <v>#REF!</v>
      </c>
      <c r="C183" s="114">
        <v>15.2</v>
      </c>
      <c r="D183" s="768" t="s">
        <v>166</v>
      </c>
      <c r="E183" s="769"/>
    </row>
    <row r="184" spans="1:5" ht="15" hidden="1">
      <c r="A184" s="105" t="s">
        <v>223</v>
      </c>
      <c r="B184" s="113" t="e">
        <f>#REF!/((#REF!+#REF!+#REF!)/3)</f>
        <v>#REF!</v>
      </c>
      <c r="C184" s="113">
        <v>13.61</v>
      </c>
      <c r="D184" s="110"/>
      <c r="E184" s="124"/>
    </row>
    <row r="185" spans="1:5" ht="15.75" hidden="1">
      <c r="A185" s="105" t="s">
        <v>302</v>
      </c>
      <c r="B185" s="114" t="e">
        <f>90/B184</f>
        <v>#REF!</v>
      </c>
      <c r="C185" s="114">
        <v>26.45</v>
      </c>
      <c r="D185" s="768" t="s">
        <v>213</v>
      </c>
      <c r="E185" s="769"/>
    </row>
    <row r="186" spans="1:5" ht="31.5" hidden="1">
      <c r="A186" s="128" t="s">
        <v>214</v>
      </c>
      <c r="B186" s="115" t="e">
        <f>B181+B183-B185</f>
        <v>#REF!</v>
      </c>
      <c r="C186" s="115">
        <f>C181+C183-C185</f>
        <v>6.599999999999998</v>
      </c>
      <c r="D186" s="768" t="s">
        <v>262</v>
      </c>
      <c r="E186" s="769"/>
    </row>
    <row r="187" spans="1:5" ht="15.75" hidden="1">
      <c r="A187" s="97" t="s">
        <v>167</v>
      </c>
      <c r="B187" s="112"/>
      <c r="C187" s="112"/>
      <c r="D187" s="103"/>
      <c r="E187" s="124"/>
    </row>
    <row r="188" spans="1:5" ht="15" hidden="1">
      <c r="A188" s="104" t="s">
        <v>150</v>
      </c>
      <c r="B188" s="113">
        <f>D152/D154*100</f>
        <v>1.3729443178522067</v>
      </c>
      <c r="C188" s="113">
        <f>E152/E154*100</f>
        <v>3.5179394596596447</v>
      </c>
      <c r="D188" s="103"/>
      <c r="E188" s="124"/>
    </row>
    <row r="189" spans="1:5" ht="30.75" hidden="1">
      <c r="A189" s="122" t="s">
        <v>210</v>
      </c>
      <c r="B189" s="120" t="e">
        <f>(B190*(B191-B193))/((B190*(B191-B193))-(B194*B190))</f>
        <v>#REF!</v>
      </c>
      <c r="C189" s="120">
        <v>6.02</v>
      </c>
      <c r="D189" s="775" t="s">
        <v>247</v>
      </c>
      <c r="E189" s="776"/>
    </row>
    <row r="190" spans="1:5" ht="15" hidden="1">
      <c r="A190" s="92" t="s">
        <v>131</v>
      </c>
      <c r="B190" s="48" t="e">
        <f>#REF!</f>
        <v>#REF!</v>
      </c>
      <c r="C190" s="116">
        <v>2141367</v>
      </c>
      <c r="D190" s="777"/>
      <c r="E190" s="778"/>
    </row>
    <row r="191" spans="1:5" ht="15" hidden="1">
      <c r="A191" s="92" t="s">
        <v>82</v>
      </c>
      <c r="B191" s="48" t="e">
        <f>#REF!</f>
        <v>#REF!</v>
      </c>
      <c r="C191" s="116">
        <v>713234</v>
      </c>
      <c r="D191" s="777"/>
      <c r="E191" s="778"/>
    </row>
    <row r="192" spans="1:5" ht="15" hidden="1">
      <c r="A192" s="92" t="s">
        <v>83</v>
      </c>
      <c r="B192" s="48" t="e">
        <f>#REF!+#REF!+#REF!+#REF!/#REF!</f>
        <v>#REF!</v>
      </c>
      <c r="C192" s="116">
        <v>691851</v>
      </c>
      <c r="D192" s="777"/>
      <c r="E192" s="778"/>
    </row>
    <row r="193" spans="1:5" s="4" customFormat="1" ht="15.75" hidden="1">
      <c r="A193" s="127" t="s">
        <v>209</v>
      </c>
      <c r="B193" s="66" t="e">
        <f>B192-B194</f>
        <v>#REF!</v>
      </c>
      <c r="C193" s="117">
        <v>584572</v>
      </c>
      <c r="D193" s="777"/>
      <c r="E193" s="778"/>
    </row>
    <row r="194" spans="1:5" s="4" customFormat="1" ht="15.75" hidden="1">
      <c r="A194" s="127" t="s">
        <v>215</v>
      </c>
      <c r="B194" s="66" t="e">
        <f>(TM!C194+KQHDSX!G20+#REF!)/B190</f>
        <v>#REF!</v>
      </c>
      <c r="C194" s="117">
        <v>107278</v>
      </c>
      <c r="D194" s="779"/>
      <c r="E194" s="780"/>
    </row>
    <row r="195" spans="1:5" ht="15.75" hidden="1">
      <c r="A195" s="97" t="s">
        <v>181</v>
      </c>
      <c r="B195" s="154"/>
      <c r="C195" s="154"/>
      <c r="D195" s="155"/>
      <c r="E195" s="156"/>
    </row>
    <row r="196" spans="1:5" ht="15" hidden="1">
      <c r="A196" s="126" t="s">
        <v>177</v>
      </c>
      <c r="B196" s="118">
        <f>(D152+KQHDSX!G20)/((D97+E97)/2)*1</f>
        <v>0.12642387351675163</v>
      </c>
      <c r="C196" s="118">
        <v>1.51</v>
      </c>
      <c r="D196" s="119" t="s">
        <v>158</v>
      </c>
      <c r="E196" s="125"/>
    </row>
    <row r="197" spans="1:5" ht="15" hidden="1">
      <c r="A197" s="126" t="s">
        <v>147</v>
      </c>
      <c r="B197" s="120">
        <f>KQHDSX!G31/((D97+E97)/2)*1</f>
        <v>0.044369589073397386</v>
      </c>
      <c r="C197" s="120">
        <v>0.53</v>
      </c>
      <c r="D197" s="119" t="s">
        <v>158</v>
      </c>
      <c r="E197" s="125"/>
    </row>
    <row r="198" spans="1:5" ht="15" hidden="1">
      <c r="A198" s="126" t="s">
        <v>256</v>
      </c>
      <c r="B198" s="121">
        <f>(KQHDSX!E31+TM!C194)/((D98+E98)/2)*1</f>
        <v>0.17527278589417836</v>
      </c>
      <c r="C198" s="121">
        <v>3</v>
      </c>
      <c r="D198" s="119" t="s">
        <v>158</v>
      </c>
      <c r="E198" s="125"/>
    </row>
    <row r="199" spans="1:5" ht="15.75" hidden="1">
      <c r="A199" s="97" t="s">
        <v>8</v>
      </c>
      <c r="B199" s="138"/>
      <c r="C199" s="138"/>
      <c r="D199" s="139"/>
      <c r="E199" s="140"/>
    </row>
    <row r="200" spans="1:5" s="24" customFormat="1" ht="15.75" hidden="1">
      <c r="A200" s="141" t="s">
        <v>108</v>
      </c>
      <c r="B200" s="145">
        <f>D153/D154*100</f>
        <v>1.0983554543182823</v>
      </c>
      <c r="C200" s="145">
        <v>3.6</v>
      </c>
      <c r="D200" s="768" t="s">
        <v>249</v>
      </c>
      <c r="E200" s="769"/>
    </row>
    <row r="201" spans="1:5" s="24" customFormat="1" ht="15.75" hidden="1">
      <c r="A201" s="141" t="s">
        <v>284</v>
      </c>
      <c r="B201" s="142">
        <f>D153/D114*100</f>
        <v>1.30784024439033</v>
      </c>
      <c r="C201" s="142">
        <v>8</v>
      </c>
      <c r="D201" s="768" t="s">
        <v>248</v>
      </c>
      <c r="E201" s="769"/>
    </row>
    <row r="202" spans="1:5" s="24" customFormat="1" ht="15.75" hidden="1">
      <c r="A202" s="141" t="s">
        <v>265</v>
      </c>
      <c r="B202" s="142">
        <f>D153/D98*100</f>
        <v>4.6527588927586665</v>
      </c>
      <c r="C202" s="142">
        <v>26.1</v>
      </c>
      <c r="D202" s="768" t="s">
        <v>159</v>
      </c>
      <c r="E202" s="769"/>
    </row>
    <row r="203" spans="1:5" s="24" customFormat="1" ht="15.75" hidden="1">
      <c r="A203" s="146" t="s">
        <v>9</v>
      </c>
      <c r="B203" s="142"/>
      <c r="C203" s="142"/>
      <c r="D203" s="143"/>
      <c r="E203" s="144"/>
    </row>
    <row r="204" spans="1:5" s="24" customFormat="1" ht="15" hidden="1">
      <c r="A204" s="141" t="s">
        <v>263</v>
      </c>
      <c r="B204" s="142" t="e">
        <f>D154/D161</f>
        <v>#REF!</v>
      </c>
      <c r="C204" s="142">
        <v>8.8</v>
      </c>
      <c r="D204" s="143"/>
      <c r="E204" s="144"/>
    </row>
    <row r="205" spans="1:5" s="24" customFormat="1" ht="15" hidden="1">
      <c r="A205" s="141" t="s">
        <v>264</v>
      </c>
      <c r="B205" s="142">
        <f>D154/((D38+E38)/2)</f>
        <v>3.766634741363758</v>
      </c>
      <c r="C205" s="142">
        <v>3.4</v>
      </c>
      <c r="D205" s="143"/>
      <c r="E205" s="144"/>
    </row>
    <row r="206" spans="1:5" s="24" customFormat="1" ht="15" hidden="1">
      <c r="A206" s="141" t="s">
        <v>112</v>
      </c>
      <c r="B206" s="142">
        <f>D154/((D9+E9)/2)</f>
        <v>2.3677015752141823</v>
      </c>
      <c r="C206" s="142">
        <v>5.5</v>
      </c>
      <c r="D206" s="143"/>
      <c r="E206" s="144"/>
    </row>
    <row r="207" spans="1:5" s="24" customFormat="1" ht="15" hidden="1">
      <c r="A207" s="150"/>
      <c r="B207" s="151"/>
      <c r="C207" s="151"/>
      <c r="D207" s="152"/>
      <c r="E207" s="153"/>
    </row>
    <row r="208" ht="15" hidden="1">
      <c r="A208" s="2"/>
    </row>
    <row r="209" spans="1:4" ht="16.5" hidden="1">
      <c r="A209" s="2"/>
      <c r="D209" s="10" t="s">
        <v>4</v>
      </c>
    </row>
    <row r="210" ht="15" hidden="1">
      <c r="A210" s="2"/>
    </row>
    <row r="211" ht="15" hidden="1">
      <c r="A211" s="2"/>
    </row>
    <row r="212" ht="15" hidden="1">
      <c r="A212" s="2"/>
    </row>
    <row r="213" ht="15" hidden="1">
      <c r="A213" s="2"/>
    </row>
    <row r="214" ht="15" hidden="1">
      <c r="A214" s="2"/>
    </row>
    <row r="215" ht="15" hidden="1">
      <c r="A215" s="2"/>
    </row>
    <row r="216" ht="15" hidden="1">
      <c r="A216" s="2"/>
    </row>
  </sheetData>
  <sheetProtection/>
  <mergeCells count="24">
    <mergeCell ref="A140:E140"/>
    <mergeCell ref="A141:C141"/>
    <mergeCell ref="D168:E168"/>
    <mergeCell ref="A170:E170"/>
    <mergeCell ref="D181:E181"/>
    <mergeCell ref="D186:E186"/>
    <mergeCell ref="C2:E2"/>
    <mergeCell ref="A4:E4"/>
    <mergeCell ref="A5:E5"/>
    <mergeCell ref="C6:E6"/>
    <mergeCell ref="B3:E3"/>
    <mergeCell ref="A137:E137"/>
    <mergeCell ref="D171:E171"/>
    <mergeCell ref="A138:E138"/>
    <mergeCell ref="D202:E202"/>
    <mergeCell ref="A116:B116"/>
    <mergeCell ref="A115:B115"/>
    <mergeCell ref="A131:D131"/>
    <mergeCell ref="A136:E136"/>
    <mergeCell ref="D200:E200"/>
    <mergeCell ref="D201:E201"/>
    <mergeCell ref="D185:E185"/>
    <mergeCell ref="D183:E183"/>
    <mergeCell ref="D189:E194"/>
  </mergeCells>
  <printOptions/>
  <pageMargins left="0.67" right="0.21" top="0.17" bottom="0.2" header="0.17" footer="0.2"/>
  <pageSetup horizontalDpi="600" verticalDpi="600" orientation="portrait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2" customWidth="1"/>
    <col min="2" max="2" width="1.1015625" style="12" customWidth="1"/>
    <col min="3" max="3" width="28.09765625" style="12" customWidth="1"/>
    <col min="4" max="16384" width="8" style="12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2" customWidth="1"/>
    <col min="2" max="2" width="1.1015625" style="12" customWidth="1"/>
    <col min="3" max="3" width="28.09765625" style="12" customWidth="1"/>
    <col min="4" max="16384" width="8" style="12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2" customWidth="1"/>
    <col min="2" max="2" width="1.1015625" style="12" customWidth="1"/>
    <col min="3" max="3" width="28.09765625" style="12" customWidth="1"/>
    <col min="4" max="16384" width="8" style="12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2" customWidth="1"/>
    <col min="2" max="2" width="1.1015625" style="12" customWidth="1"/>
    <col min="3" max="3" width="28.09765625" style="12" customWidth="1"/>
    <col min="4" max="16384" width="8" style="12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2" customWidth="1"/>
    <col min="2" max="2" width="1.1015625" style="12" customWidth="1"/>
    <col min="3" max="3" width="28.09765625" style="12" customWidth="1"/>
    <col min="4" max="16384" width="8" style="12" customWidth="1"/>
  </cols>
  <sheetData>
    <row r="1" spans="1:3" ht="15">
      <c r="A1" s="13"/>
      <c r="C1"/>
    </row>
    <row r="2" ht="15.75" thickBot="1">
      <c r="A2" s="13"/>
    </row>
    <row r="3" spans="1:3" ht="15.75" thickBot="1">
      <c r="A3" s="13"/>
      <c r="C3" s="13"/>
    </row>
    <row r="4" spans="1:3" ht="15">
      <c r="A4" s="13"/>
      <c r="C4" s="13"/>
    </row>
    <row r="5" ht="15">
      <c r="C5" s="13"/>
    </row>
    <row r="6" ht="15.75" thickBot="1">
      <c r="C6" s="13"/>
    </row>
    <row r="7" spans="1:3" ht="15">
      <c r="A7" s="13"/>
      <c r="C7" s="13"/>
    </row>
    <row r="8" spans="1:3" ht="15">
      <c r="A8" s="13"/>
      <c r="C8" s="13"/>
    </row>
    <row r="9" spans="1:3" ht="15">
      <c r="A9" s="13"/>
      <c r="C9" s="13"/>
    </row>
    <row r="10" spans="1:3" ht="15">
      <c r="A10" s="13"/>
      <c r="C10" s="13"/>
    </row>
    <row r="11" spans="1:3" ht="15.75" thickBot="1">
      <c r="A11" s="13"/>
      <c r="C11" s="13"/>
    </row>
    <row r="12" ht="15">
      <c r="C12" s="13"/>
    </row>
    <row r="13" ht="15.75" thickBot="1">
      <c r="C13" s="13"/>
    </row>
    <row r="14" spans="1:3" ht="15.75" thickBot="1">
      <c r="A14" s="13"/>
      <c r="C14" s="13"/>
    </row>
    <row r="15" ht="15">
      <c r="A15" s="13"/>
    </row>
    <row r="16" ht="15.75" thickBot="1">
      <c r="A16" s="13"/>
    </row>
    <row r="17" spans="1:3" ht="15.75" thickBot="1">
      <c r="A17" s="13"/>
      <c r="C17" s="13"/>
    </row>
    <row r="18" ht="15">
      <c r="C18" s="13"/>
    </row>
    <row r="19" ht="15">
      <c r="C19" s="13"/>
    </row>
    <row r="20" spans="1:3" ht="15">
      <c r="A20" s="13"/>
      <c r="C20" s="13"/>
    </row>
    <row r="21" spans="1:3" ht="15">
      <c r="A21" s="13"/>
      <c r="C21" s="13"/>
    </row>
    <row r="22" spans="1:3" ht="15">
      <c r="A22" s="13"/>
      <c r="C22" s="13"/>
    </row>
    <row r="23" spans="1:3" ht="15">
      <c r="A23" s="13"/>
      <c r="C23" s="13"/>
    </row>
    <row r="24" ht="15">
      <c r="A24" s="13"/>
    </row>
    <row r="25" ht="15">
      <c r="A25" s="13"/>
    </row>
    <row r="26" spans="1:3" ht="15.75" thickBot="1">
      <c r="A26" s="13"/>
      <c r="C26" s="13"/>
    </row>
    <row r="27" spans="1:3" ht="15">
      <c r="A27" s="13"/>
      <c r="C27" s="13"/>
    </row>
    <row r="28" spans="1:3" ht="15">
      <c r="A28" s="13"/>
      <c r="C28" s="13"/>
    </row>
    <row r="29" spans="1:3" ht="15">
      <c r="A29" s="13"/>
      <c r="C29" s="13"/>
    </row>
    <row r="30" spans="1:3" ht="15">
      <c r="A30" s="13"/>
      <c r="C30" s="13"/>
    </row>
    <row r="31" spans="1:3" ht="15">
      <c r="A31" s="13"/>
      <c r="C31" s="13"/>
    </row>
    <row r="32" spans="1:3" ht="15">
      <c r="A32" s="13"/>
      <c r="C32" s="13"/>
    </row>
    <row r="33" spans="1:3" ht="15">
      <c r="A33" s="13"/>
      <c r="C33" s="13"/>
    </row>
    <row r="34" spans="1:3" ht="15">
      <c r="A34" s="13"/>
      <c r="C34" s="13"/>
    </row>
    <row r="35" spans="1:3" ht="15">
      <c r="A35" s="13"/>
      <c r="C35" s="13"/>
    </row>
    <row r="36" spans="1:3" ht="15">
      <c r="A36" s="13"/>
      <c r="C36" s="13"/>
    </row>
    <row r="37" ht="15">
      <c r="A37" s="13"/>
    </row>
    <row r="38" ht="15">
      <c r="A38" s="13"/>
    </row>
    <row r="39" spans="1:3" ht="15">
      <c r="A39" s="13"/>
      <c r="C39" s="13"/>
    </row>
    <row r="40" spans="1:3" ht="15">
      <c r="A40" s="13"/>
      <c r="C40" s="13"/>
    </row>
    <row r="41" spans="1:3" ht="15">
      <c r="A41" s="13"/>
      <c r="C41" s="1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2" customWidth="1"/>
    <col min="2" max="2" width="1.1015625" style="12" customWidth="1"/>
    <col min="3" max="3" width="28.09765625" style="12" customWidth="1"/>
    <col min="4" max="16384" width="8" style="12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2" customWidth="1"/>
    <col min="2" max="2" width="1.1015625" style="12" customWidth="1"/>
    <col min="3" max="3" width="28.09765625" style="12" customWidth="1"/>
    <col min="4" max="16384" width="8" style="12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2" customWidth="1"/>
    <col min="2" max="2" width="1.1015625" style="12" customWidth="1"/>
    <col min="3" max="3" width="28.09765625" style="12" customWidth="1"/>
    <col min="4" max="16384" width="8" style="12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2" customWidth="1"/>
    <col min="2" max="2" width="1.1015625" style="12" customWidth="1"/>
    <col min="3" max="3" width="28.09765625" style="12" customWidth="1"/>
    <col min="4" max="16384" width="8" style="12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2" customWidth="1"/>
    <col min="2" max="2" width="1.1015625" style="12" customWidth="1"/>
    <col min="3" max="3" width="28.09765625" style="12" customWidth="1"/>
    <col min="4" max="16384" width="8" style="12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DR56"/>
  <sheetViews>
    <sheetView zoomScale="120" zoomScaleNormal="120" zoomScalePageLayoutView="0" workbookViewId="0" topLeftCell="A1">
      <pane xSplit="2" ySplit="7" topLeftCell="C3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" sqref="A5:D5"/>
    </sheetView>
  </sheetViews>
  <sheetFormatPr defaultColWidth="8.796875" defaultRowHeight="15"/>
  <cols>
    <col min="1" max="1" width="50.69921875" style="343" customWidth="1"/>
    <col min="2" max="2" width="7" style="343" customWidth="1"/>
    <col min="3" max="3" width="15" style="343" customWidth="1"/>
    <col min="4" max="4" width="14.8984375" style="343" customWidth="1"/>
    <col min="5" max="5" width="7" style="343" customWidth="1"/>
    <col min="6" max="6" width="15.59765625" style="343" customWidth="1"/>
    <col min="7" max="7" width="8.69921875" style="343" customWidth="1"/>
    <col min="8" max="8" width="13.19921875" style="343" customWidth="1"/>
    <col min="9" max="9" width="13.3984375" style="343" customWidth="1"/>
    <col min="10" max="10" width="14.59765625" style="343" customWidth="1"/>
    <col min="11" max="11" width="14.09765625" style="343" customWidth="1"/>
    <col min="12" max="12" width="14.5" style="343" customWidth="1"/>
    <col min="13" max="13" width="14.3984375" style="343" customWidth="1"/>
    <col min="14" max="14" width="14.8984375" style="343" customWidth="1"/>
    <col min="15" max="15" width="14.09765625" style="343" customWidth="1"/>
    <col min="16" max="16" width="14.3984375" style="343" customWidth="1"/>
    <col min="17" max="17" width="15.5" style="343" customWidth="1"/>
    <col min="18" max="19" width="13.3984375" style="343" customWidth="1"/>
    <col min="20" max="20" width="14.3984375" style="343" bestFit="1" customWidth="1"/>
    <col min="21" max="25" width="9" style="343" customWidth="1"/>
    <col min="26" max="28" width="9" style="335" customWidth="1"/>
    <col min="29" max="29" width="12.8984375" style="335" customWidth="1"/>
    <col min="30" max="32" width="9" style="343" customWidth="1"/>
    <col min="33" max="33" width="14.3984375" style="343" customWidth="1"/>
    <col min="34" max="44" width="9" style="343" customWidth="1"/>
    <col min="45" max="45" width="9" style="358" customWidth="1"/>
    <col min="46" max="16384" width="9" style="343" customWidth="1"/>
  </cols>
  <sheetData>
    <row r="1" spans="1:122" s="339" customFormat="1" ht="15.75" customHeight="1">
      <c r="A1" s="327" t="s">
        <v>304</v>
      </c>
      <c r="B1" s="328"/>
      <c r="C1" s="329"/>
      <c r="D1" s="330"/>
      <c r="E1" s="329"/>
      <c r="F1" s="331"/>
      <c r="G1" s="332"/>
      <c r="H1" s="328"/>
      <c r="I1" s="333"/>
      <c r="J1" s="333"/>
      <c r="K1" s="334"/>
      <c r="L1" s="334"/>
      <c r="M1" s="334"/>
      <c r="N1" s="334"/>
      <c r="O1" s="335"/>
      <c r="P1" s="336"/>
      <c r="Q1" s="337"/>
      <c r="R1" s="338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334"/>
      <c r="AZ1" s="334"/>
      <c r="BA1" s="334"/>
      <c r="BB1" s="334"/>
      <c r="BC1" s="334"/>
      <c r="BD1" s="334"/>
      <c r="BE1" s="334"/>
      <c r="BF1" s="334"/>
      <c r="BG1" s="334"/>
      <c r="BH1" s="334"/>
      <c r="BI1" s="329"/>
      <c r="BJ1" s="334"/>
      <c r="BK1" s="334"/>
      <c r="BL1" s="334"/>
      <c r="BM1" s="334"/>
      <c r="BN1" s="334"/>
      <c r="BO1" s="334"/>
      <c r="BP1" s="334"/>
      <c r="BQ1" s="334"/>
      <c r="BR1" s="334"/>
      <c r="BS1" s="334"/>
      <c r="BT1" s="334"/>
      <c r="BU1" s="334"/>
      <c r="BV1" s="334"/>
      <c r="BW1" s="334"/>
      <c r="BX1" s="334"/>
      <c r="BY1" s="334"/>
      <c r="BZ1" s="334"/>
      <c r="CA1" s="334"/>
      <c r="CB1" s="334"/>
      <c r="CC1" s="334"/>
      <c r="CD1" s="334"/>
      <c r="CE1" s="334"/>
      <c r="CF1" s="334"/>
      <c r="CG1" s="334"/>
      <c r="CH1" s="334"/>
      <c r="CI1" s="334"/>
      <c r="CJ1" s="334"/>
      <c r="CK1" s="334"/>
      <c r="CL1" s="334"/>
      <c r="CM1" s="334"/>
      <c r="CN1" s="334"/>
      <c r="CO1" s="334"/>
      <c r="CP1" s="334"/>
      <c r="CQ1" s="334"/>
      <c r="CR1" s="334"/>
      <c r="CS1" s="334"/>
      <c r="CT1" s="334"/>
      <c r="CU1" s="334"/>
      <c r="CV1" s="334"/>
      <c r="CW1" s="334"/>
      <c r="CX1" s="334"/>
      <c r="CY1" s="334"/>
      <c r="CZ1" s="334"/>
      <c r="DA1" s="334"/>
      <c r="DB1" s="334"/>
      <c r="DC1" s="334"/>
      <c r="DD1" s="334"/>
      <c r="DE1" s="334"/>
      <c r="DF1" s="334"/>
      <c r="DG1" s="334"/>
      <c r="DH1" s="334"/>
      <c r="DI1" s="334"/>
      <c r="DJ1" s="334"/>
      <c r="DK1" s="334"/>
      <c r="DL1" s="334"/>
      <c r="DM1" s="334"/>
      <c r="DN1" s="334"/>
      <c r="DO1" s="334"/>
      <c r="DP1" s="334"/>
      <c r="DQ1" s="334"/>
      <c r="DR1" s="334"/>
    </row>
    <row r="2" spans="1:122" s="339" customFormat="1" ht="16.5" customHeight="1">
      <c r="A2" s="327" t="s">
        <v>306</v>
      </c>
      <c r="B2" s="328"/>
      <c r="C2" s="329"/>
      <c r="D2" s="340" t="s">
        <v>273</v>
      </c>
      <c r="E2" s="329"/>
      <c r="F2" s="331"/>
      <c r="G2" s="332"/>
      <c r="H2" s="328"/>
      <c r="I2" s="333"/>
      <c r="J2" s="333"/>
      <c r="K2" s="334"/>
      <c r="L2" s="334"/>
      <c r="M2" s="334"/>
      <c r="N2" s="334"/>
      <c r="O2" s="335"/>
      <c r="P2" s="336"/>
      <c r="Q2" s="337"/>
      <c r="R2" s="338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  <c r="BF2" s="334"/>
      <c r="BG2" s="334"/>
      <c r="BH2" s="334"/>
      <c r="BI2" s="329"/>
      <c r="BJ2" s="334"/>
      <c r="BK2" s="334"/>
      <c r="BL2" s="334"/>
      <c r="BM2" s="334"/>
      <c r="BN2" s="334"/>
      <c r="BO2" s="334"/>
      <c r="BP2" s="334"/>
      <c r="BQ2" s="334"/>
      <c r="BR2" s="334"/>
      <c r="BS2" s="334"/>
      <c r="BT2" s="334"/>
      <c r="BU2" s="334"/>
      <c r="BV2" s="334"/>
      <c r="BW2" s="334"/>
      <c r="BX2" s="334"/>
      <c r="BY2" s="334"/>
      <c r="BZ2" s="334"/>
      <c r="CA2" s="334"/>
      <c r="CB2" s="334"/>
      <c r="CC2" s="334"/>
      <c r="CD2" s="334"/>
      <c r="CE2" s="334"/>
      <c r="CF2" s="334"/>
      <c r="CG2" s="334"/>
      <c r="CH2" s="334"/>
      <c r="CI2" s="334"/>
      <c r="CJ2" s="334"/>
      <c r="CK2" s="334"/>
      <c r="CL2" s="334"/>
      <c r="CM2" s="334"/>
      <c r="CN2" s="334"/>
      <c r="CO2" s="334"/>
      <c r="CP2" s="334"/>
      <c r="CQ2" s="334"/>
      <c r="CR2" s="334"/>
      <c r="CS2" s="334"/>
      <c r="CT2" s="334"/>
      <c r="CU2" s="334"/>
      <c r="CV2" s="334"/>
      <c r="CW2" s="334"/>
      <c r="CX2" s="334"/>
      <c r="CY2" s="334"/>
      <c r="CZ2" s="334"/>
      <c r="DA2" s="334"/>
      <c r="DB2" s="334"/>
      <c r="DC2" s="334"/>
      <c r="DD2" s="334"/>
      <c r="DE2" s="334"/>
      <c r="DF2" s="334"/>
      <c r="DG2" s="334"/>
      <c r="DH2" s="334"/>
      <c r="DI2" s="334"/>
      <c r="DJ2" s="334"/>
      <c r="DK2" s="334"/>
      <c r="DL2" s="334"/>
      <c r="DM2" s="334"/>
      <c r="DN2" s="334"/>
      <c r="DO2" s="334"/>
      <c r="DP2" s="334"/>
      <c r="DQ2" s="334"/>
      <c r="DR2" s="334"/>
    </row>
    <row r="3" spans="1:122" s="339" customFormat="1" ht="12" customHeight="1">
      <c r="A3" s="341" t="s">
        <v>308</v>
      </c>
      <c r="B3" s="328"/>
      <c r="C3" s="329"/>
      <c r="D3" s="329"/>
      <c r="E3" s="329"/>
      <c r="F3" s="331"/>
      <c r="G3" s="332"/>
      <c r="H3" s="328"/>
      <c r="I3" s="333"/>
      <c r="J3" s="333"/>
      <c r="K3" s="334"/>
      <c r="L3" s="334"/>
      <c r="M3" s="334"/>
      <c r="N3" s="334"/>
      <c r="O3" s="335"/>
      <c r="P3" s="336"/>
      <c r="Q3" s="337"/>
      <c r="R3" s="338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  <c r="AZ3" s="334"/>
      <c r="BA3" s="334"/>
      <c r="BB3" s="334"/>
      <c r="BC3" s="334"/>
      <c r="BD3" s="334"/>
      <c r="BE3" s="334"/>
      <c r="BF3" s="334"/>
      <c r="BG3" s="334"/>
      <c r="BH3" s="334"/>
      <c r="BI3" s="329"/>
      <c r="BJ3" s="334"/>
      <c r="BK3" s="334"/>
      <c r="BL3" s="334"/>
      <c r="BM3" s="334"/>
      <c r="BN3" s="334"/>
      <c r="BO3" s="334"/>
      <c r="BP3" s="334"/>
      <c r="BQ3" s="334"/>
      <c r="BR3" s="334"/>
      <c r="BS3" s="334"/>
      <c r="BT3" s="334"/>
      <c r="BU3" s="334"/>
      <c r="BV3" s="334"/>
      <c r="BW3" s="334"/>
      <c r="BX3" s="334"/>
      <c r="BY3" s="334"/>
      <c r="BZ3" s="334"/>
      <c r="CA3" s="334"/>
      <c r="CB3" s="334"/>
      <c r="CC3" s="334"/>
      <c r="CD3" s="334"/>
      <c r="CE3" s="334"/>
      <c r="CF3" s="334"/>
      <c r="CG3" s="334"/>
      <c r="CH3" s="334"/>
      <c r="CI3" s="334"/>
      <c r="CJ3" s="334"/>
      <c r="CK3" s="334"/>
      <c r="CL3" s="334"/>
      <c r="CM3" s="334"/>
      <c r="CN3" s="334"/>
      <c r="CO3" s="334"/>
      <c r="CP3" s="334"/>
      <c r="CQ3" s="334"/>
      <c r="CR3" s="334"/>
      <c r="CS3" s="334"/>
      <c r="CT3" s="334"/>
      <c r="CU3" s="334"/>
      <c r="CV3" s="334"/>
      <c r="CW3" s="334"/>
      <c r="CX3" s="334"/>
      <c r="CY3" s="334"/>
      <c r="CZ3" s="334"/>
      <c r="DA3" s="334"/>
      <c r="DB3" s="334"/>
      <c r="DC3" s="334"/>
      <c r="DD3" s="334"/>
      <c r="DE3" s="334"/>
      <c r="DF3" s="334"/>
      <c r="DG3" s="334"/>
      <c r="DH3" s="334"/>
      <c r="DI3" s="334"/>
      <c r="DJ3" s="334"/>
      <c r="DK3" s="334"/>
      <c r="DL3" s="334"/>
      <c r="DM3" s="334"/>
      <c r="DN3" s="334"/>
      <c r="DO3" s="334"/>
      <c r="DP3" s="334"/>
      <c r="DQ3" s="334"/>
      <c r="DR3" s="334"/>
    </row>
    <row r="4" spans="1:122" ht="19.5" customHeight="1">
      <c r="A4" s="796" t="s">
        <v>420</v>
      </c>
      <c r="B4" s="796"/>
      <c r="C4" s="796"/>
      <c r="D4" s="796"/>
      <c r="E4" s="342"/>
      <c r="F4" s="331"/>
      <c r="G4" s="332"/>
      <c r="Q4" s="337"/>
      <c r="T4" s="335"/>
      <c r="U4" s="335"/>
      <c r="V4" s="335"/>
      <c r="W4" s="335"/>
      <c r="X4" s="335"/>
      <c r="Y4" s="335"/>
      <c r="AD4" s="335"/>
      <c r="AE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4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8"/>
      <c r="BJ4" s="335"/>
      <c r="BK4" s="335"/>
      <c r="BL4" s="335"/>
      <c r="BM4" s="335"/>
      <c r="BN4" s="335"/>
      <c r="BO4" s="335"/>
      <c r="BP4" s="335"/>
      <c r="BQ4" s="335"/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5"/>
      <c r="CJ4" s="335"/>
      <c r="CK4" s="335"/>
      <c r="CL4" s="335"/>
      <c r="CM4" s="335"/>
      <c r="CN4" s="335"/>
      <c r="CO4" s="335"/>
      <c r="CP4" s="335"/>
      <c r="CQ4" s="335"/>
      <c r="CR4" s="335"/>
      <c r="CS4" s="335"/>
      <c r="CT4" s="335"/>
      <c r="CU4" s="335"/>
      <c r="CV4" s="335"/>
      <c r="CW4" s="335"/>
      <c r="CX4" s="335"/>
      <c r="CY4" s="335"/>
      <c r="CZ4" s="335"/>
      <c r="DA4" s="335"/>
      <c r="DB4" s="335"/>
      <c r="DC4" s="335"/>
      <c r="DD4" s="335"/>
      <c r="DE4" s="335"/>
      <c r="DF4" s="335"/>
      <c r="DG4" s="335"/>
      <c r="DH4" s="335"/>
      <c r="DI4" s="335"/>
      <c r="DJ4" s="335"/>
      <c r="DK4" s="335"/>
      <c r="DL4" s="335"/>
      <c r="DM4" s="335"/>
      <c r="DN4" s="335"/>
      <c r="DO4" s="335"/>
      <c r="DP4" s="335"/>
      <c r="DQ4" s="335"/>
      <c r="DR4" s="335"/>
    </row>
    <row r="5" spans="1:122" ht="19.5" customHeight="1">
      <c r="A5" s="795" t="s">
        <v>421</v>
      </c>
      <c r="B5" s="795"/>
      <c r="C5" s="795"/>
      <c r="D5" s="795"/>
      <c r="E5" s="342"/>
      <c r="F5" s="331"/>
      <c r="G5" s="332"/>
      <c r="Q5" s="337"/>
      <c r="T5" s="335"/>
      <c r="U5" s="335"/>
      <c r="V5" s="335"/>
      <c r="W5" s="335"/>
      <c r="X5" s="335"/>
      <c r="Y5" s="335"/>
      <c r="AD5" s="335"/>
      <c r="AE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4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8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5"/>
      <c r="CN5" s="335"/>
      <c r="CO5" s="335"/>
      <c r="CP5" s="335"/>
      <c r="CQ5" s="335"/>
      <c r="CR5" s="335"/>
      <c r="CS5" s="335"/>
      <c r="CT5" s="335"/>
      <c r="CU5" s="335"/>
      <c r="CV5" s="335"/>
      <c r="CW5" s="335"/>
      <c r="CX5" s="335"/>
      <c r="CY5" s="335"/>
      <c r="CZ5" s="335"/>
      <c r="DA5" s="335"/>
      <c r="DB5" s="335"/>
      <c r="DC5" s="335"/>
      <c r="DD5" s="335"/>
      <c r="DE5" s="335"/>
      <c r="DF5" s="335"/>
      <c r="DG5" s="335"/>
      <c r="DH5" s="335"/>
      <c r="DI5" s="335"/>
      <c r="DJ5" s="335"/>
      <c r="DK5" s="335"/>
      <c r="DL5" s="335"/>
      <c r="DM5" s="335"/>
      <c r="DN5" s="335"/>
      <c r="DO5" s="335"/>
      <c r="DP5" s="335"/>
      <c r="DQ5" s="335"/>
      <c r="DR5" s="335"/>
    </row>
    <row r="6" spans="1:122" ht="0.75" customHeight="1" thickBot="1">
      <c r="A6" s="339"/>
      <c r="B6" s="344"/>
      <c r="C6" s="338"/>
      <c r="D6" s="338"/>
      <c r="E6" s="329"/>
      <c r="F6" s="331"/>
      <c r="G6" s="332"/>
      <c r="O6" s="335"/>
      <c r="P6" s="336"/>
      <c r="Q6" s="337"/>
      <c r="R6" s="338"/>
      <c r="T6" s="335"/>
      <c r="U6" s="335"/>
      <c r="V6" s="335"/>
      <c r="W6" s="335"/>
      <c r="X6" s="335"/>
      <c r="Y6" s="335"/>
      <c r="AD6" s="335"/>
      <c r="AE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4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8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335"/>
      <c r="DE6" s="335"/>
      <c r="DF6" s="335"/>
      <c r="DG6" s="335"/>
      <c r="DH6" s="335"/>
      <c r="DI6" s="335"/>
      <c r="DJ6" s="335"/>
      <c r="DK6" s="335"/>
      <c r="DL6" s="335"/>
      <c r="DM6" s="335"/>
      <c r="DN6" s="335"/>
      <c r="DO6" s="335"/>
      <c r="DP6" s="335"/>
      <c r="DQ6" s="335"/>
      <c r="DR6" s="335"/>
    </row>
    <row r="7" spans="1:122" s="339" customFormat="1" ht="26.25" customHeight="1" thickTop="1">
      <c r="A7" s="345" t="s">
        <v>412</v>
      </c>
      <c r="B7" s="345" t="s">
        <v>422</v>
      </c>
      <c r="C7" s="346" t="s">
        <v>423</v>
      </c>
      <c r="D7" s="347" t="s">
        <v>424</v>
      </c>
      <c r="E7" s="348"/>
      <c r="F7" s="349"/>
      <c r="G7" s="188"/>
      <c r="H7" s="350"/>
      <c r="I7" s="350"/>
      <c r="J7" s="350"/>
      <c r="K7" s="350"/>
      <c r="L7" s="350"/>
      <c r="M7" s="350"/>
      <c r="O7" s="334"/>
      <c r="P7" s="351"/>
      <c r="Q7" s="352"/>
      <c r="R7" s="329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G7" s="334"/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329"/>
      <c r="BI7" s="329"/>
      <c r="BJ7" s="334"/>
      <c r="BK7" s="334"/>
      <c r="BL7" s="334"/>
      <c r="BM7" s="329"/>
      <c r="BN7" s="334"/>
      <c r="BO7" s="334"/>
      <c r="BP7" s="334"/>
      <c r="BQ7" s="329"/>
      <c r="BR7" s="329"/>
      <c r="BS7" s="334"/>
      <c r="BT7" s="334"/>
      <c r="BU7" s="334"/>
      <c r="BV7" s="334"/>
      <c r="BW7" s="334"/>
      <c r="BX7" s="334"/>
      <c r="BY7" s="334"/>
      <c r="BZ7" s="334"/>
      <c r="CA7" s="334"/>
      <c r="CB7" s="334"/>
      <c r="CC7" s="334"/>
      <c r="CD7" s="334"/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P7" s="334"/>
      <c r="CQ7" s="334"/>
      <c r="CR7" s="334"/>
      <c r="CS7" s="334"/>
      <c r="CT7" s="334"/>
      <c r="CU7" s="334"/>
      <c r="CV7" s="334"/>
      <c r="CW7" s="334"/>
      <c r="CX7" s="334"/>
      <c r="CY7" s="334"/>
      <c r="CZ7" s="334"/>
      <c r="DA7" s="334"/>
      <c r="DB7" s="334"/>
      <c r="DC7" s="334"/>
      <c r="DD7" s="334"/>
      <c r="DE7" s="334"/>
      <c r="DF7" s="334"/>
      <c r="DG7" s="334"/>
      <c r="DH7" s="334"/>
      <c r="DI7" s="334"/>
      <c r="DJ7" s="334"/>
      <c r="DK7" s="334"/>
      <c r="DL7" s="334"/>
      <c r="DM7" s="334"/>
      <c r="DN7" s="334"/>
      <c r="DO7" s="334"/>
      <c r="DP7" s="334"/>
      <c r="DQ7" s="334"/>
      <c r="DR7" s="334"/>
    </row>
    <row r="8" spans="1:17" ht="15.75" customHeight="1">
      <c r="A8" s="353" t="s">
        <v>425</v>
      </c>
      <c r="B8" s="354"/>
      <c r="C8" s="355"/>
      <c r="D8" s="356"/>
      <c r="O8" s="357"/>
      <c r="Q8" s="337"/>
    </row>
    <row r="9" spans="1:18" ht="15.75" customHeight="1">
      <c r="A9" s="359" t="s">
        <v>426</v>
      </c>
      <c r="B9" s="360" t="s">
        <v>274</v>
      </c>
      <c r="C9" s="361">
        <v>13836454831.840084</v>
      </c>
      <c r="D9" s="362">
        <v>24656383192</v>
      </c>
      <c r="O9" s="363"/>
      <c r="P9" s="364"/>
      <c r="Q9" s="364"/>
      <c r="R9" s="364"/>
    </row>
    <row r="10" spans="1:12" ht="15.75" customHeight="1">
      <c r="A10" s="359" t="s">
        <v>427</v>
      </c>
      <c r="B10" s="360"/>
      <c r="C10" s="365"/>
      <c r="D10" s="366"/>
      <c r="L10" s="367"/>
    </row>
    <row r="11" spans="1:45" s="331" customFormat="1" ht="15.75" customHeight="1">
      <c r="A11" s="368" t="s">
        <v>428</v>
      </c>
      <c r="B11" s="360" t="s">
        <v>275</v>
      </c>
      <c r="C11" s="369">
        <v>37114598273</v>
      </c>
      <c r="D11" s="366">
        <v>52274727161</v>
      </c>
      <c r="Z11" s="338"/>
      <c r="AA11" s="338"/>
      <c r="AB11" s="338"/>
      <c r="AC11" s="338"/>
      <c r="AS11" s="370"/>
    </row>
    <row r="12" spans="1:45" s="331" customFormat="1" ht="15.75" customHeight="1">
      <c r="A12" s="368" t="s">
        <v>429</v>
      </c>
      <c r="B12" s="360" t="s">
        <v>276</v>
      </c>
      <c r="C12" s="371">
        <v>0</v>
      </c>
      <c r="D12" s="372"/>
      <c r="E12" s="343"/>
      <c r="Z12" s="338"/>
      <c r="AA12" s="338"/>
      <c r="AB12" s="338"/>
      <c r="AC12" s="338"/>
      <c r="AS12" s="370"/>
    </row>
    <row r="13" spans="1:45" s="331" customFormat="1" ht="15.75" customHeight="1">
      <c r="A13" s="368" t="s">
        <v>430</v>
      </c>
      <c r="B13" s="360" t="s">
        <v>277</v>
      </c>
      <c r="C13" s="373"/>
      <c r="D13" s="366"/>
      <c r="E13" s="343"/>
      <c r="Z13" s="338"/>
      <c r="AA13" s="338"/>
      <c r="AB13" s="338"/>
      <c r="AC13" s="338"/>
      <c r="AS13" s="370"/>
    </row>
    <row r="14" spans="1:45" s="331" customFormat="1" ht="15.75" customHeight="1">
      <c r="A14" s="368" t="s">
        <v>431</v>
      </c>
      <c r="B14" s="360" t="s">
        <v>288</v>
      </c>
      <c r="C14" s="374">
        <v>-1817271650</v>
      </c>
      <c r="D14" s="375">
        <v>-2172436334</v>
      </c>
      <c r="E14" s="343"/>
      <c r="Z14" s="338"/>
      <c r="AA14" s="338"/>
      <c r="AB14" s="338"/>
      <c r="AC14" s="338"/>
      <c r="AS14" s="370"/>
    </row>
    <row r="15" spans="1:45" s="331" customFormat="1" ht="15.75" customHeight="1">
      <c r="A15" s="368" t="s">
        <v>432</v>
      </c>
      <c r="B15" s="360" t="s">
        <v>289</v>
      </c>
      <c r="C15" s="373">
        <v>17694611002</v>
      </c>
      <c r="D15" s="366">
        <v>20094419006</v>
      </c>
      <c r="Z15" s="338"/>
      <c r="AA15" s="338"/>
      <c r="AB15" s="338"/>
      <c r="AC15" s="338"/>
      <c r="AS15" s="370"/>
    </row>
    <row r="16" spans="1:4" ht="15.75" customHeight="1">
      <c r="A16" s="376" t="s">
        <v>433</v>
      </c>
      <c r="B16" s="360" t="s">
        <v>290</v>
      </c>
      <c r="C16" s="377">
        <v>66828392456.84009</v>
      </c>
      <c r="D16" s="378">
        <v>94853093025</v>
      </c>
    </row>
    <row r="17" spans="1:45" s="331" customFormat="1" ht="15.75" customHeight="1">
      <c r="A17" s="368" t="s">
        <v>434</v>
      </c>
      <c r="B17" s="360" t="s">
        <v>291</v>
      </c>
      <c r="C17" s="371">
        <v>-132793378954</v>
      </c>
      <c r="D17" s="372">
        <v>140830625796</v>
      </c>
      <c r="Z17" s="338"/>
      <c r="AA17" s="338"/>
      <c r="AB17" s="338"/>
      <c r="AC17" s="338"/>
      <c r="AS17" s="370"/>
    </row>
    <row r="18" spans="1:45" s="331" customFormat="1" ht="15.75" customHeight="1">
      <c r="A18" s="368" t="s">
        <v>435</v>
      </c>
      <c r="B18" s="360" t="s">
        <v>292</v>
      </c>
      <c r="C18" s="374">
        <v>-33918481899.880005</v>
      </c>
      <c r="D18" s="372">
        <v>-222962673479</v>
      </c>
      <c r="Z18" s="338"/>
      <c r="AA18" s="338"/>
      <c r="AB18" s="338"/>
      <c r="AC18" s="338"/>
      <c r="AS18" s="370"/>
    </row>
    <row r="19" spans="1:45" s="331" customFormat="1" ht="15.75" customHeight="1">
      <c r="A19" s="368" t="s">
        <v>436</v>
      </c>
      <c r="B19" s="360" t="s">
        <v>261</v>
      </c>
      <c r="C19" s="379">
        <v>56167518386.0399</v>
      </c>
      <c r="D19" s="372">
        <v>-8945399500</v>
      </c>
      <c r="Z19" s="338"/>
      <c r="AA19" s="338"/>
      <c r="AB19" s="338"/>
      <c r="AC19" s="338"/>
      <c r="AS19" s="370"/>
    </row>
    <row r="20" spans="1:45" s="331" customFormat="1" ht="15.75" customHeight="1">
      <c r="A20" s="368" t="s">
        <v>437</v>
      </c>
      <c r="B20" s="360">
        <v>12</v>
      </c>
      <c r="C20" s="371">
        <v>-5264888982</v>
      </c>
      <c r="D20" s="372">
        <v>-1174596932</v>
      </c>
      <c r="Z20" s="338"/>
      <c r="AA20" s="338"/>
      <c r="AB20" s="338"/>
      <c r="AC20" s="338"/>
      <c r="AS20" s="370"/>
    </row>
    <row r="21" spans="1:45" s="331" customFormat="1" ht="15.75" customHeight="1">
      <c r="A21" s="368" t="s">
        <v>438</v>
      </c>
      <c r="B21" s="360">
        <v>13</v>
      </c>
      <c r="C21" s="374">
        <v>11414069203</v>
      </c>
      <c r="D21" s="372">
        <v>-18885277146</v>
      </c>
      <c r="Z21" s="338"/>
      <c r="AA21" s="338"/>
      <c r="AB21" s="338"/>
      <c r="AC21" s="338"/>
      <c r="AS21" s="370"/>
    </row>
    <row r="22" spans="1:45" s="331" customFormat="1" ht="15.75" customHeight="1">
      <c r="A22" s="368" t="s">
        <v>439</v>
      </c>
      <c r="B22" s="360">
        <v>14</v>
      </c>
      <c r="C22" s="374">
        <v>-3564045515</v>
      </c>
      <c r="D22" s="372">
        <v>-6797082172</v>
      </c>
      <c r="Z22" s="338"/>
      <c r="AA22" s="338"/>
      <c r="AB22" s="338"/>
      <c r="AC22" s="338"/>
      <c r="AS22" s="370"/>
    </row>
    <row r="23" spans="1:45" s="331" customFormat="1" ht="15.75" customHeight="1">
      <c r="A23" s="368" t="s">
        <v>440</v>
      </c>
      <c r="B23" s="360">
        <v>15</v>
      </c>
      <c r="C23" s="365">
        <v>0</v>
      </c>
      <c r="D23" s="375"/>
      <c r="Z23" s="338"/>
      <c r="AA23" s="338"/>
      <c r="AB23" s="338"/>
      <c r="AC23" s="338"/>
      <c r="AS23" s="370"/>
    </row>
    <row r="24" spans="1:45" s="331" customFormat="1" ht="15.75" customHeight="1">
      <c r="A24" s="368" t="s">
        <v>441</v>
      </c>
      <c r="B24" s="360">
        <v>16</v>
      </c>
      <c r="C24" s="371">
        <v>-1867532600</v>
      </c>
      <c r="D24" s="372">
        <v>-11347300082</v>
      </c>
      <c r="Z24" s="338"/>
      <c r="AA24" s="338"/>
      <c r="AB24" s="338"/>
      <c r="AC24" s="338"/>
      <c r="AS24" s="370"/>
    </row>
    <row r="25" spans="1:5" ht="15.75" customHeight="1">
      <c r="A25" s="380" t="s">
        <v>442</v>
      </c>
      <c r="B25" s="360">
        <v>20</v>
      </c>
      <c r="C25" s="381">
        <v>-42998347905.000015</v>
      </c>
      <c r="D25" s="381">
        <v>-34428610490</v>
      </c>
      <c r="E25" s="381"/>
    </row>
    <row r="26" spans="1:45" s="331" customFormat="1" ht="15.75" customHeight="1">
      <c r="A26" s="382" t="s">
        <v>443</v>
      </c>
      <c r="B26" s="360"/>
      <c r="C26" s="365"/>
      <c r="D26" s="366"/>
      <c r="Z26" s="338"/>
      <c r="AA26" s="338"/>
      <c r="AB26" s="338"/>
      <c r="AC26" s="338"/>
      <c r="AS26" s="370"/>
    </row>
    <row r="27" spans="1:45" s="331" customFormat="1" ht="15.75" customHeight="1">
      <c r="A27" s="376" t="s">
        <v>444</v>
      </c>
      <c r="B27" s="360" t="s">
        <v>193</v>
      </c>
      <c r="C27" s="374">
        <v>-16869329251</v>
      </c>
      <c r="D27" s="372">
        <v>-7149231690</v>
      </c>
      <c r="Z27" s="338"/>
      <c r="AA27" s="338"/>
      <c r="AB27" s="338"/>
      <c r="AC27" s="338"/>
      <c r="AS27" s="370"/>
    </row>
    <row r="28" spans="1:45" s="331" customFormat="1" ht="15.75" customHeight="1">
      <c r="A28" s="376" t="s">
        <v>445</v>
      </c>
      <c r="B28" s="360" t="s">
        <v>194</v>
      </c>
      <c r="C28" s="365">
        <v>1654911200</v>
      </c>
      <c r="D28" s="366">
        <v>1871007855</v>
      </c>
      <c r="Z28" s="338"/>
      <c r="AA28" s="338"/>
      <c r="AB28" s="338"/>
      <c r="AC28" s="338"/>
      <c r="AS28" s="370"/>
    </row>
    <row r="29" spans="1:45" s="331" customFormat="1" ht="15.75" customHeight="1">
      <c r="A29" s="376" t="s">
        <v>446</v>
      </c>
      <c r="B29" s="360" t="s">
        <v>195</v>
      </c>
      <c r="C29" s="365"/>
      <c r="D29" s="366"/>
      <c r="Z29" s="338"/>
      <c r="AA29" s="338"/>
      <c r="AB29" s="338"/>
      <c r="AC29" s="338"/>
      <c r="AS29" s="370"/>
    </row>
    <row r="30" spans="1:45" s="331" customFormat="1" ht="15.75" customHeight="1">
      <c r="A30" s="376" t="s">
        <v>447</v>
      </c>
      <c r="B30" s="360" t="s">
        <v>196</v>
      </c>
      <c r="C30" s="365"/>
      <c r="D30" s="366"/>
      <c r="Z30" s="338"/>
      <c r="AA30" s="338"/>
      <c r="AB30" s="338"/>
      <c r="AC30" s="338"/>
      <c r="AS30" s="370"/>
    </row>
    <row r="31" spans="1:45" s="331" customFormat="1" ht="15.75" customHeight="1">
      <c r="A31" s="376" t="s">
        <v>448</v>
      </c>
      <c r="B31" s="360" t="s">
        <v>197</v>
      </c>
      <c r="C31" s="365"/>
      <c r="D31" s="366"/>
      <c r="Z31" s="338"/>
      <c r="AA31" s="338"/>
      <c r="AB31" s="338"/>
      <c r="AC31" s="338"/>
      <c r="AS31" s="370"/>
    </row>
    <row r="32" spans="1:45" s="331" customFormat="1" ht="15.75" customHeight="1">
      <c r="A32" s="376" t="s">
        <v>449</v>
      </c>
      <c r="B32" s="360" t="s">
        <v>198</v>
      </c>
      <c r="C32" s="365">
        <v>0</v>
      </c>
      <c r="D32" s="366">
        <v>0</v>
      </c>
      <c r="Z32" s="338"/>
      <c r="AA32" s="338"/>
      <c r="AB32" s="338"/>
      <c r="AC32" s="338"/>
      <c r="AS32" s="370"/>
    </row>
    <row r="33" spans="1:45" s="331" customFormat="1" ht="15.75" customHeight="1">
      <c r="A33" s="376" t="s">
        <v>450</v>
      </c>
      <c r="B33" s="360" t="s">
        <v>199</v>
      </c>
      <c r="C33" s="365">
        <v>162360450</v>
      </c>
      <c r="D33" s="366">
        <v>301428479</v>
      </c>
      <c r="Z33" s="338"/>
      <c r="AA33" s="338"/>
      <c r="AB33" s="338"/>
      <c r="AC33" s="338"/>
      <c r="AS33" s="370"/>
    </row>
    <row r="34" spans="1:29" s="370" customFormat="1" ht="15.75" customHeight="1">
      <c r="A34" s="382" t="s">
        <v>451</v>
      </c>
      <c r="B34" s="383" t="s">
        <v>200</v>
      </c>
      <c r="C34" s="381">
        <v>-15052057601</v>
      </c>
      <c r="D34" s="381">
        <v>-4976795356</v>
      </c>
      <c r="Z34" s="329"/>
      <c r="AA34" s="329"/>
      <c r="AB34" s="329"/>
      <c r="AC34" s="329"/>
    </row>
    <row r="35" spans="1:45" s="331" customFormat="1" ht="15.75" customHeight="1">
      <c r="A35" s="382" t="s">
        <v>452</v>
      </c>
      <c r="B35" s="360"/>
      <c r="C35" s="365"/>
      <c r="D35" s="366"/>
      <c r="Z35" s="338"/>
      <c r="AA35" s="338"/>
      <c r="AB35" s="338"/>
      <c r="AC35" s="338"/>
      <c r="AS35" s="370"/>
    </row>
    <row r="36" spans="1:45" s="331" customFormat="1" ht="11.25" customHeight="1">
      <c r="A36" s="376" t="s">
        <v>453</v>
      </c>
      <c r="B36" s="360" t="s">
        <v>201</v>
      </c>
      <c r="C36" s="365"/>
      <c r="D36" s="366"/>
      <c r="Z36" s="338"/>
      <c r="AA36" s="338"/>
      <c r="AB36" s="338"/>
      <c r="AC36" s="338"/>
      <c r="AS36" s="370"/>
    </row>
    <row r="37" spans="1:45" s="331" customFormat="1" ht="13.5" customHeight="1">
      <c r="A37" s="384" t="s">
        <v>454</v>
      </c>
      <c r="B37" s="360">
        <v>32</v>
      </c>
      <c r="C37" s="365"/>
      <c r="D37" s="366"/>
      <c r="Z37" s="338"/>
      <c r="AA37" s="338"/>
      <c r="AB37" s="338"/>
      <c r="AC37" s="338"/>
      <c r="AS37" s="370"/>
    </row>
    <row r="38" spans="1:45" s="331" customFormat="1" ht="15.75" customHeight="1">
      <c r="A38" s="376" t="s">
        <v>455</v>
      </c>
      <c r="B38" s="360" t="s">
        <v>202</v>
      </c>
      <c r="C38" s="365">
        <v>741715119318</v>
      </c>
      <c r="D38" s="366">
        <v>373178715268</v>
      </c>
      <c r="Z38" s="338"/>
      <c r="AA38" s="338"/>
      <c r="AB38" s="338"/>
      <c r="AC38" s="338"/>
      <c r="AS38" s="370"/>
    </row>
    <row r="39" spans="1:45" s="331" customFormat="1" ht="15.75" customHeight="1">
      <c r="A39" s="376" t="s">
        <v>456</v>
      </c>
      <c r="B39" s="360">
        <v>34</v>
      </c>
      <c r="C39" s="374">
        <v>-680902239239</v>
      </c>
      <c r="D39" s="372">
        <v>-308888668248</v>
      </c>
      <c r="Z39" s="338"/>
      <c r="AA39" s="338"/>
      <c r="AB39" s="338"/>
      <c r="AC39" s="338"/>
      <c r="AS39" s="370"/>
    </row>
    <row r="40" spans="1:45" s="331" customFormat="1" ht="15.75" customHeight="1">
      <c r="A40" s="376" t="s">
        <v>457</v>
      </c>
      <c r="B40" s="360" t="s">
        <v>203</v>
      </c>
      <c r="C40" s="374"/>
      <c r="D40" s="372"/>
      <c r="Z40" s="338"/>
      <c r="AA40" s="338"/>
      <c r="AB40" s="338"/>
      <c r="AC40" s="338"/>
      <c r="AS40" s="370"/>
    </row>
    <row r="41" spans="1:45" s="331" customFormat="1" ht="15.75" customHeight="1">
      <c r="A41" s="376" t="s">
        <v>458</v>
      </c>
      <c r="B41" s="360" t="s">
        <v>204</v>
      </c>
      <c r="C41" s="374"/>
      <c r="D41" s="372">
        <v>-21126119000</v>
      </c>
      <c r="Z41" s="338"/>
      <c r="AA41" s="338"/>
      <c r="AB41" s="338"/>
      <c r="AC41" s="338"/>
      <c r="AS41" s="370"/>
    </row>
    <row r="42" spans="1:4" ht="15.75" customHeight="1">
      <c r="A42" s="382" t="s">
        <v>459</v>
      </c>
      <c r="B42" s="360">
        <v>40</v>
      </c>
      <c r="C42" s="381">
        <v>60812880079</v>
      </c>
      <c r="D42" s="385">
        <v>43163928020</v>
      </c>
    </row>
    <row r="43" spans="1:4" ht="15.75" customHeight="1">
      <c r="A43" s="353" t="s">
        <v>460</v>
      </c>
      <c r="B43" s="360" t="s">
        <v>205</v>
      </c>
      <c r="C43" s="386">
        <v>2762474572.9999847</v>
      </c>
      <c r="D43" s="387">
        <v>3758522174</v>
      </c>
    </row>
    <row r="44" spans="1:4" ht="15.75" customHeight="1">
      <c r="A44" s="376" t="s">
        <v>461</v>
      </c>
      <c r="B44" s="360" t="s">
        <v>206</v>
      </c>
      <c r="C44" s="361">
        <v>2691192275</v>
      </c>
      <c r="D44" s="362">
        <v>6388017275</v>
      </c>
    </row>
    <row r="45" spans="1:4" ht="12.75" customHeight="1">
      <c r="A45" s="376" t="s">
        <v>462</v>
      </c>
      <c r="B45" s="360" t="s">
        <v>207</v>
      </c>
      <c r="C45" s="361"/>
      <c r="D45" s="362"/>
    </row>
    <row r="46" spans="1:5" ht="15.75" customHeight="1" thickBot="1">
      <c r="A46" s="388" t="s">
        <v>463</v>
      </c>
      <c r="B46" s="389" t="s">
        <v>208</v>
      </c>
      <c r="C46" s="390">
        <v>5453666847.999985</v>
      </c>
      <c r="D46" s="391">
        <v>10146539449</v>
      </c>
      <c r="E46" s="392"/>
    </row>
    <row r="47" spans="1:4" ht="19.5" customHeight="1" hidden="1" thickTop="1">
      <c r="A47" s="393"/>
      <c r="B47" s="357"/>
      <c r="C47" s="394">
        <f>C48-C46</f>
        <v>1.52587890625E-05</v>
      </c>
      <c r="D47" s="335"/>
    </row>
    <row r="48" ht="19.5" customHeight="1" hidden="1" thickTop="1">
      <c r="C48" s="395">
        <f>'[2]Bang CDKT'!D10</f>
        <v>5453666848</v>
      </c>
    </row>
    <row r="49" spans="1:4" ht="24.75" customHeight="1" thickTop="1">
      <c r="A49" s="396" t="s">
        <v>464</v>
      </c>
      <c r="B49" s="325" t="s">
        <v>418</v>
      </c>
      <c r="C49" s="193"/>
      <c r="D49" s="397" t="s">
        <v>419</v>
      </c>
    </row>
    <row r="50" ht="11.25" customHeight="1">
      <c r="C50" s="335"/>
    </row>
    <row r="51" ht="7.5" customHeight="1">
      <c r="C51" s="335"/>
    </row>
    <row r="52" spans="1:4" ht="32.25" customHeight="1">
      <c r="A52" s="794"/>
      <c r="B52" s="794"/>
      <c r="C52" s="794"/>
      <c r="D52" s="794"/>
    </row>
    <row r="53" spans="3:4" ht="18">
      <c r="C53" s="335">
        <f>+C46-E46</f>
        <v>5453666847.999985</v>
      </c>
      <c r="D53" s="398"/>
    </row>
    <row r="54" ht="18">
      <c r="C54" s="335"/>
    </row>
    <row r="56" ht="18">
      <c r="D56" s="398"/>
    </row>
  </sheetData>
  <sheetProtection/>
  <mergeCells count="3">
    <mergeCell ref="A52:D52"/>
    <mergeCell ref="A5:D5"/>
    <mergeCell ref="A4:D4"/>
  </mergeCells>
  <printOptions/>
  <pageMargins left="0.75" right="0.19" top="0.16" bottom="0.26" header="0.16" footer="0.2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2" customWidth="1"/>
    <col min="2" max="2" width="1.1015625" style="12" customWidth="1"/>
    <col min="3" max="3" width="28.09765625" style="12" customWidth="1"/>
    <col min="4" max="16384" width="8" style="12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2" customWidth="1"/>
    <col min="2" max="2" width="1.1015625" style="12" customWidth="1"/>
    <col min="3" max="3" width="28.09765625" style="12" customWidth="1"/>
    <col min="4" max="16384" width="8" style="12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2" customWidth="1"/>
    <col min="2" max="2" width="1.1015625" style="12" customWidth="1"/>
    <col min="3" max="3" width="28.09765625" style="12" customWidth="1"/>
    <col min="4" max="16384" width="8" style="12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2" customWidth="1"/>
    <col min="2" max="2" width="1.1015625" style="12" customWidth="1"/>
    <col min="3" max="3" width="28.09765625" style="12" customWidth="1"/>
    <col min="4" max="16384" width="8" style="12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2" customWidth="1"/>
    <col min="2" max="2" width="1.1015625" style="12" customWidth="1"/>
    <col min="3" max="3" width="28.09765625" style="12" customWidth="1"/>
    <col min="4" max="16384" width="8" style="12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2" customWidth="1"/>
    <col min="2" max="2" width="1.1015625" style="12" customWidth="1"/>
    <col min="3" max="3" width="28.09765625" style="12" customWidth="1"/>
    <col min="4" max="16384" width="8" style="12" customWidth="1"/>
  </cols>
  <sheetData>
    <row r="1" spans="1:3" ht="15">
      <c r="A1" s="13"/>
      <c r="C1"/>
    </row>
    <row r="2" ht="15.75" thickBot="1">
      <c r="A2" s="13"/>
    </row>
    <row r="3" spans="1:3" ht="15.75" thickBot="1">
      <c r="A3" s="13"/>
      <c r="C3" s="13"/>
    </row>
    <row r="4" spans="1:3" ht="15">
      <c r="A4" s="13"/>
      <c r="C4" s="14"/>
    </row>
    <row r="5" ht="15">
      <c r="C5" s="14"/>
    </row>
    <row r="6" ht="15.75" thickBot="1">
      <c r="C6" s="14"/>
    </row>
    <row r="7" spans="1:3" ht="15">
      <c r="A7" s="14"/>
      <c r="C7" s="14"/>
    </row>
    <row r="8" spans="1:3" ht="15">
      <c r="A8" s="14"/>
      <c r="C8" s="14"/>
    </row>
    <row r="9" spans="1:3" ht="15">
      <c r="A9" s="14"/>
      <c r="C9" s="14"/>
    </row>
    <row r="10" spans="1:3" ht="15">
      <c r="A10" s="14"/>
      <c r="C10" s="14"/>
    </row>
    <row r="11" spans="1:3" ht="15.75" thickBot="1">
      <c r="A11" s="14"/>
      <c r="C11" s="14"/>
    </row>
    <row r="12" ht="15">
      <c r="C12" s="14"/>
    </row>
    <row r="13" ht="15.75" thickBot="1">
      <c r="C13" s="14"/>
    </row>
    <row r="14" spans="1:3" ht="15.75" thickBot="1">
      <c r="A14" s="13"/>
      <c r="C14" s="14"/>
    </row>
    <row r="15" ht="15">
      <c r="A15" s="14"/>
    </row>
    <row r="16" ht="15.75" thickBot="1">
      <c r="A16" s="14"/>
    </row>
    <row r="17" spans="1:3" ht="15.75" thickBot="1">
      <c r="A17" s="14"/>
      <c r="C17" s="13"/>
    </row>
    <row r="18" ht="15">
      <c r="C18" s="14"/>
    </row>
    <row r="19" ht="15">
      <c r="C19" s="14"/>
    </row>
    <row r="20" spans="1:3" ht="15">
      <c r="A20" s="14"/>
      <c r="C20" s="14"/>
    </row>
    <row r="21" spans="1:3" ht="15">
      <c r="A21" s="14"/>
      <c r="C21" s="14"/>
    </row>
    <row r="22" spans="1:3" ht="15">
      <c r="A22" s="14"/>
      <c r="C22" s="14"/>
    </row>
    <row r="23" spans="1:3" ht="15">
      <c r="A23" s="14"/>
      <c r="C23" s="14"/>
    </row>
    <row r="24" ht="15">
      <c r="A24" s="14"/>
    </row>
    <row r="25" ht="15">
      <c r="A25" s="14"/>
    </row>
    <row r="26" spans="1:3" ht="15.75" thickBot="1">
      <c r="A26" s="14"/>
      <c r="C26" s="14"/>
    </row>
    <row r="27" spans="1:3" ht="15">
      <c r="A27" s="14"/>
      <c r="C27" s="14"/>
    </row>
    <row r="28" spans="1:3" ht="15">
      <c r="A28" s="14"/>
      <c r="C28" s="14"/>
    </row>
    <row r="29" spans="1:3" ht="15">
      <c r="A29" s="14"/>
      <c r="C29" s="14"/>
    </row>
    <row r="30" spans="1:3" ht="15">
      <c r="A30" s="14"/>
      <c r="C30" s="14"/>
    </row>
    <row r="31" spans="1:3" ht="15">
      <c r="A31" s="14"/>
      <c r="C31" s="14"/>
    </row>
    <row r="32" spans="1:3" ht="15">
      <c r="A32" s="14"/>
      <c r="C32" s="14"/>
    </row>
    <row r="33" spans="1:3" ht="15">
      <c r="A33" s="14"/>
      <c r="C33" s="14"/>
    </row>
    <row r="34" spans="1:3" ht="15">
      <c r="A34" s="14"/>
      <c r="C34" s="14"/>
    </row>
    <row r="35" spans="1:3" ht="15">
      <c r="A35" s="14"/>
      <c r="C35" s="14"/>
    </row>
    <row r="36" spans="1:3" ht="15">
      <c r="A36" s="14"/>
      <c r="C36" s="14"/>
    </row>
    <row r="37" ht="15">
      <c r="A37" s="14"/>
    </row>
    <row r="38" ht="15">
      <c r="A38" s="14"/>
    </row>
    <row r="39" spans="1:3" ht="15">
      <c r="A39" s="14"/>
      <c r="C39" s="14"/>
    </row>
    <row r="40" spans="1:3" ht="15">
      <c r="A40" s="14"/>
      <c r="C40" s="14"/>
    </row>
    <row r="41" spans="1:3" ht="15">
      <c r="A41" s="14"/>
      <c r="C41" s="1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2" customWidth="1"/>
    <col min="2" max="2" width="1.1015625" style="12" customWidth="1"/>
    <col min="3" max="3" width="28.09765625" style="12" customWidth="1"/>
    <col min="4" max="16384" width="8" style="12" customWidth="1"/>
  </cols>
  <sheetData>
    <row r="1" spans="1:3" ht="15">
      <c r="A1" s="13"/>
      <c r="C1"/>
    </row>
    <row r="2" ht="15.75" thickBot="1">
      <c r="A2" s="13"/>
    </row>
    <row r="3" spans="1:3" ht="15.75" thickBot="1">
      <c r="A3" s="13"/>
      <c r="C3" s="13"/>
    </row>
    <row r="4" spans="1:3" ht="15">
      <c r="A4" s="13"/>
      <c r="C4" s="13"/>
    </row>
    <row r="5" ht="15">
      <c r="C5" s="13"/>
    </row>
    <row r="6" ht="15.75" thickBot="1">
      <c r="C6" s="13"/>
    </row>
    <row r="7" spans="1:3" ht="15">
      <c r="A7" s="13"/>
      <c r="C7" s="13"/>
    </row>
    <row r="8" spans="1:3" ht="15">
      <c r="A8" s="13"/>
      <c r="C8" s="13"/>
    </row>
    <row r="9" spans="1:3" ht="15">
      <c r="A9" s="13"/>
      <c r="C9" s="13"/>
    </row>
    <row r="10" spans="1:3" ht="15">
      <c r="A10" s="13"/>
      <c r="C10" s="13"/>
    </row>
    <row r="11" spans="1:3" ht="15.75" thickBot="1">
      <c r="A11" s="13"/>
      <c r="C11" s="13"/>
    </row>
    <row r="12" ht="15">
      <c r="C12" s="13"/>
    </row>
    <row r="13" ht="15.75" thickBot="1">
      <c r="C13" s="13"/>
    </row>
    <row r="14" spans="1:3" ht="15.75" thickBot="1">
      <c r="A14" s="13"/>
      <c r="C14" s="13"/>
    </row>
    <row r="15" ht="15">
      <c r="A15" s="13"/>
    </row>
    <row r="16" ht="15.75" thickBot="1">
      <c r="A16" s="13"/>
    </row>
    <row r="17" spans="1:3" ht="15.75" thickBot="1">
      <c r="A17" s="13"/>
      <c r="C17" s="13"/>
    </row>
    <row r="18" ht="15">
      <c r="C18" s="13"/>
    </row>
    <row r="19" ht="15">
      <c r="C19" s="13"/>
    </row>
    <row r="20" spans="1:3" ht="15">
      <c r="A20" s="13"/>
      <c r="C20" s="13"/>
    </row>
    <row r="21" spans="1:3" ht="15">
      <c r="A21" s="13"/>
      <c r="C21" s="13"/>
    </row>
    <row r="22" spans="1:3" ht="15">
      <c r="A22" s="13"/>
      <c r="C22" s="13"/>
    </row>
    <row r="23" spans="1:3" ht="15">
      <c r="A23" s="13"/>
      <c r="C23" s="13"/>
    </row>
    <row r="24" ht="15">
      <c r="A24" s="13"/>
    </row>
    <row r="25" ht="15">
      <c r="A25" s="13"/>
    </row>
    <row r="26" spans="1:3" ht="15.75" thickBot="1">
      <c r="A26" s="13"/>
      <c r="C26" s="13"/>
    </row>
    <row r="27" spans="1:3" ht="15">
      <c r="A27" s="13"/>
      <c r="C27" s="13"/>
    </row>
    <row r="28" spans="1:3" ht="15">
      <c r="A28" s="13"/>
      <c r="C28" s="13"/>
    </row>
    <row r="29" spans="1:3" ht="15">
      <c r="A29" s="13"/>
      <c r="C29" s="13"/>
    </row>
    <row r="30" spans="1:3" ht="15">
      <c r="A30" s="13"/>
      <c r="C30" s="13"/>
    </row>
    <row r="31" spans="1:3" ht="15">
      <c r="A31" s="13"/>
      <c r="C31" s="13"/>
    </row>
    <row r="32" spans="1:3" ht="15">
      <c r="A32" s="13"/>
      <c r="C32" s="13"/>
    </row>
    <row r="33" spans="1:3" ht="15">
      <c r="A33" s="13"/>
      <c r="C33" s="13"/>
    </row>
    <row r="34" spans="1:3" ht="15">
      <c r="A34" s="13"/>
      <c r="C34" s="13"/>
    </row>
    <row r="35" spans="1:3" ht="15">
      <c r="A35" s="13"/>
      <c r="C35" s="13"/>
    </row>
    <row r="36" spans="1:3" ht="15">
      <c r="A36" s="13"/>
      <c r="C36" s="13"/>
    </row>
    <row r="37" ht="15">
      <c r="A37" s="13"/>
    </row>
    <row r="38" ht="15">
      <c r="A38" s="13"/>
    </row>
    <row r="39" spans="1:3" ht="15">
      <c r="A39" s="13"/>
      <c r="C39" s="13"/>
    </row>
    <row r="40" spans="1:3" ht="15">
      <c r="A40" s="13"/>
      <c r="C40" s="13"/>
    </row>
    <row r="41" spans="1:3" ht="15">
      <c r="A41" s="13"/>
      <c r="C41" s="1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2" customWidth="1"/>
    <col min="2" max="2" width="1.1015625" style="12" customWidth="1"/>
    <col min="3" max="3" width="28.09765625" style="12" customWidth="1"/>
    <col min="4" max="16384" width="8" style="12" customWidth="1"/>
  </cols>
  <sheetData>
    <row r="1" spans="1:3" ht="15">
      <c r="A1" s="13"/>
      <c r="C1"/>
    </row>
    <row r="2" ht="15.75" thickBot="1">
      <c r="A2" s="13"/>
    </row>
    <row r="3" spans="1:3" ht="15.75" thickBot="1">
      <c r="A3" s="13"/>
      <c r="C3" s="13"/>
    </row>
    <row r="4" spans="1:3" ht="15">
      <c r="A4" s="13"/>
      <c r="C4" s="13"/>
    </row>
    <row r="5" ht="15">
      <c r="C5" s="13"/>
    </row>
    <row r="6" ht="15.75" thickBot="1">
      <c r="C6" s="13"/>
    </row>
    <row r="7" spans="1:3" ht="15">
      <c r="A7" s="13"/>
      <c r="C7" s="13"/>
    </row>
    <row r="8" spans="1:3" ht="15">
      <c r="A8" s="13"/>
      <c r="C8" s="13"/>
    </row>
    <row r="9" spans="1:3" ht="15">
      <c r="A9" s="13"/>
      <c r="C9" s="13"/>
    </row>
    <row r="10" spans="1:3" ht="15">
      <c r="A10" s="13"/>
      <c r="C10" s="13"/>
    </row>
    <row r="11" spans="1:3" ht="15.75" thickBot="1">
      <c r="A11" s="13"/>
      <c r="C11" s="13"/>
    </row>
    <row r="12" ht="15">
      <c r="C12" s="13"/>
    </row>
    <row r="13" ht="15.75" thickBot="1">
      <c r="C13" s="13"/>
    </row>
    <row r="14" spans="1:3" ht="15.75" thickBot="1">
      <c r="A14" s="13"/>
      <c r="C14" s="13"/>
    </row>
    <row r="15" ht="15">
      <c r="A15" s="13"/>
    </row>
    <row r="16" ht="15.75" thickBot="1">
      <c r="A16" s="13"/>
    </row>
    <row r="17" spans="1:3" ht="15.75" thickBot="1">
      <c r="A17" s="13"/>
      <c r="C17" s="13"/>
    </row>
    <row r="18" ht="15">
      <c r="C18" s="13"/>
    </row>
    <row r="19" ht="15">
      <c r="C19" s="13"/>
    </row>
    <row r="20" spans="1:3" ht="15">
      <c r="A20" s="13"/>
      <c r="C20" s="13"/>
    </row>
    <row r="21" spans="1:3" ht="15">
      <c r="A21" s="13"/>
      <c r="C21" s="13"/>
    </row>
    <row r="22" spans="1:3" ht="15">
      <c r="A22" s="13"/>
      <c r="C22" s="13"/>
    </row>
    <row r="23" spans="1:3" ht="15">
      <c r="A23" s="13"/>
      <c r="C23" s="13"/>
    </row>
    <row r="24" ht="15">
      <c r="A24" s="13"/>
    </row>
    <row r="25" ht="15">
      <c r="A25" s="13"/>
    </row>
    <row r="26" spans="1:3" ht="15.75" thickBot="1">
      <c r="A26" s="13"/>
      <c r="C26" s="13"/>
    </row>
    <row r="27" spans="1:3" ht="15">
      <c r="A27" s="13"/>
      <c r="C27" s="13"/>
    </row>
    <row r="28" spans="1:3" ht="15">
      <c r="A28" s="13"/>
      <c r="C28" s="13"/>
    </row>
    <row r="29" spans="1:3" ht="15">
      <c r="A29" s="13"/>
      <c r="C29" s="13"/>
    </row>
    <row r="30" spans="1:3" ht="15">
      <c r="A30" s="13"/>
      <c r="C30" s="13"/>
    </row>
    <row r="31" spans="1:3" ht="15">
      <c r="A31" s="13"/>
      <c r="C31" s="13"/>
    </row>
    <row r="32" spans="1:3" ht="15">
      <c r="A32" s="13"/>
      <c r="C32" s="13"/>
    </row>
    <row r="33" spans="1:3" ht="15">
      <c r="A33" s="13"/>
      <c r="C33" s="13"/>
    </row>
    <row r="34" spans="1:3" ht="15">
      <c r="A34" s="13"/>
      <c r="C34" s="13"/>
    </row>
    <row r="35" spans="1:3" ht="15">
      <c r="A35" s="13"/>
      <c r="C35" s="13"/>
    </row>
    <row r="36" spans="1:3" ht="15">
      <c r="A36" s="13"/>
      <c r="C36" s="13"/>
    </row>
    <row r="37" ht="15">
      <c r="A37" s="13"/>
    </row>
    <row r="38" ht="15">
      <c r="A38" s="13"/>
    </row>
    <row r="39" spans="1:3" ht="15">
      <c r="A39" s="13"/>
      <c r="C39" s="13"/>
    </row>
    <row r="40" spans="1:3" ht="15">
      <c r="A40" s="13"/>
      <c r="C40" s="13"/>
    </row>
    <row r="41" spans="1:3" ht="15">
      <c r="A41" s="13"/>
      <c r="C41" s="1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F155"/>
  <sheetViews>
    <sheetView zoomScalePageLayoutView="0" workbookViewId="0" topLeftCell="A13">
      <selection activeCell="B26" sqref="B26"/>
    </sheetView>
  </sheetViews>
  <sheetFormatPr defaultColWidth="8.796875" defaultRowHeight="13.5" customHeight="1"/>
  <cols>
    <col min="1" max="1" width="2.59765625" style="413" customWidth="1"/>
    <col min="2" max="2" width="91" style="193" customWidth="1"/>
    <col min="3" max="3" width="26.3984375" style="193" customWidth="1"/>
    <col min="4" max="4" width="14.59765625" style="193" customWidth="1"/>
    <col min="5" max="5" width="12.8984375" style="193" customWidth="1"/>
    <col min="6" max="6" width="13.5" style="193" customWidth="1"/>
    <col min="7" max="105" width="13.69921875" style="193" customWidth="1"/>
    <col min="106" max="16384" width="9" style="193" customWidth="1"/>
  </cols>
  <sheetData>
    <row r="1" spans="1:6" ht="16.5" customHeight="1">
      <c r="A1" s="399" t="s">
        <v>465</v>
      </c>
      <c r="B1" s="187"/>
      <c r="C1" s="400"/>
      <c r="D1" s="400"/>
      <c r="E1" s="400"/>
      <c r="F1" s="400"/>
    </row>
    <row r="2" spans="1:6" ht="13.5" customHeight="1">
      <c r="A2" s="399" t="s">
        <v>306</v>
      </c>
      <c r="B2" s="187"/>
      <c r="C2" s="400"/>
      <c r="D2" s="400"/>
      <c r="E2" s="400"/>
      <c r="F2" s="400"/>
    </row>
    <row r="3" spans="1:6" ht="15.75" customHeight="1">
      <c r="A3" s="401" t="s">
        <v>466</v>
      </c>
      <c r="B3" s="187"/>
      <c r="C3" s="400"/>
      <c r="D3" s="400"/>
      <c r="E3" s="400"/>
      <c r="F3" s="400"/>
    </row>
    <row r="4" spans="1:6" ht="18" customHeight="1">
      <c r="A4" s="402"/>
      <c r="B4" s="403" t="s">
        <v>211</v>
      </c>
      <c r="C4" s="400"/>
      <c r="D4" s="400"/>
      <c r="E4" s="400"/>
      <c r="F4" s="400"/>
    </row>
    <row r="5" spans="1:6" ht="28.5" customHeight="1">
      <c r="A5" s="797" t="s">
        <v>467</v>
      </c>
      <c r="B5" s="798"/>
      <c r="C5" s="400"/>
      <c r="D5" s="400"/>
      <c r="E5" s="400"/>
      <c r="F5" s="400"/>
    </row>
    <row r="6" spans="1:6" ht="24.75" customHeight="1">
      <c r="A6" s="799" t="s">
        <v>468</v>
      </c>
      <c r="B6" s="800"/>
      <c r="C6" s="400"/>
      <c r="D6" s="400"/>
      <c r="E6" s="400"/>
      <c r="F6" s="400"/>
    </row>
    <row r="7" spans="1:6" ht="19.5" customHeight="1">
      <c r="A7" s="404" t="s">
        <v>121</v>
      </c>
      <c r="B7" s="405" t="s">
        <v>469</v>
      </c>
      <c r="C7" s="400"/>
      <c r="D7" s="400"/>
      <c r="E7" s="400"/>
      <c r="F7" s="400"/>
    </row>
    <row r="8" spans="1:6" ht="19.5" customHeight="1">
      <c r="A8" s="406">
        <v>1</v>
      </c>
      <c r="B8" s="407" t="s">
        <v>470</v>
      </c>
      <c r="C8" s="400"/>
      <c r="D8" s="400"/>
      <c r="E8" s="400"/>
      <c r="F8" s="400"/>
    </row>
    <row r="9" spans="1:6" ht="19.5" customHeight="1">
      <c r="A9" s="408"/>
      <c r="B9" s="407" t="s">
        <v>471</v>
      </c>
      <c r="C9" s="400"/>
      <c r="D9" s="400"/>
      <c r="E9" s="400"/>
      <c r="F9" s="400"/>
    </row>
    <row r="10" spans="1:6" ht="19.5" customHeight="1">
      <c r="A10" s="408"/>
      <c r="B10" s="407" t="s">
        <v>472</v>
      </c>
      <c r="C10" s="400"/>
      <c r="D10" s="400"/>
      <c r="E10" s="400"/>
      <c r="F10" s="400"/>
    </row>
    <row r="11" spans="1:6" ht="19.5" customHeight="1">
      <c r="A11" s="408"/>
      <c r="B11" s="407" t="s">
        <v>473</v>
      </c>
      <c r="C11" s="400"/>
      <c r="D11" s="400"/>
      <c r="E11" s="400"/>
      <c r="F11" s="400"/>
    </row>
    <row r="12" spans="1:6" ht="19.5" customHeight="1">
      <c r="A12" s="408"/>
      <c r="B12" s="407" t="s">
        <v>474</v>
      </c>
      <c r="C12" s="400"/>
      <c r="D12" s="400"/>
      <c r="E12" s="400"/>
      <c r="F12" s="400"/>
    </row>
    <row r="13" spans="1:6" ht="19.5" customHeight="1">
      <c r="A13" s="406">
        <v>2</v>
      </c>
      <c r="B13" s="407" t="s">
        <v>475</v>
      </c>
      <c r="C13" s="400"/>
      <c r="D13" s="400"/>
      <c r="E13" s="400"/>
      <c r="F13" s="400"/>
    </row>
    <row r="14" spans="1:6" ht="19.5" customHeight="1">
      <c r="A14" s="408"/>
      <c r="B14" s="407" t="s">
        <v>476</v>
      </c>
      <c r="C14" s="400"/>
      <c r="D14" s="400"/>
      <c r="E14" s="400"/>
      <c r="F14" s="400"/>
    </row>
    <row r="15" spans="1:6" ht="19.5" customHeight="1">
      <c r="A15" s="406">
        <v>3</v>
      </c>
      <c r="B15" s="407" t="s">
        <v>477</v>
      </c>
      <c r="C15" s="400"/>
      <c r="D15" s="400"/>
      <c r="E15" s="400"/>
      <c r="F15" s="400"/>
    </row>
    <row r="16" spans="1:6" ht="19.5" customHeight="1">
      <c r="A16" s="402"/>
      <c r="B16" s="407" t="s">
        <v>478</v>
      </c>
      <c r="C16" s="400"/>
      <c r="D16" s="400"/>
      <c r="E16" s="400"/>
      <c r="F16" s="400"/>
    </row>
    <row r="17" spans="1:6" ht="19.5" customHeight="1">
      <c r="A17" s="402"/>
      <c r="B17" s="407" t="s">
        <v>479</v>
      </c>
      <c r="C17" s="400"/>
      <c r="D17" s="400"/>
      <c r="E17" s="400"/>
      <c r="F17" s="400"/>
    </row>
    <row r="18" spans="1:6" ht="19.5" customHeight="1">
      <c r="A18" s="402"/>
      <c r="B18" s="407" t="s">
        <v>480</v>
      </c>
      <c r="C18" s="400"/>
      <c r="D18" s="400"/>
      <c r="E18" s="400"/>
      <c r="F18" s="400"/>
    </row>
    <row r="19" spans="1:6" ht="19.5" customHeight="1">
      <c r="A19" s="402"/>
      <c r="B19" s="407" t="s">
        <v>481</v>
      </c>
      <c r="C19" s="400"/>
      <c r="D19" s="400"/>
      <c r="E19" s="400"/>
      <c r="F19" s="400"/>
    </row>
    <row r="20" spans="1:6" ht="19.5" customHeight="1">
      <c r="A20" s="402"/>
      <c r="B20" s="407" t="s">
        <v>482</v>
      </c>
      <c r="C20" s="400"/>
      <c r="D20" s="400"/>
      <c r="E20" s="400"/>
      <c r="F20" s="400"/>
    </row>
    <row r="21" spans="1:6" ht="19.5" customHeight="1">
      <c r="A21" s="402"/>
      <c r="B21" s="407" t="s">
        <v>483</v>
      </c>
      <c r="C21" s="400"/>
      <c r="D21" s="400"/>
      <c r="E21" s="400"/>
      <c r="F21" s="400"/>
    </row>
    <row r="22" spans="1:6" ht="19.5" customHeight="1">
      <c r="A22" s="402"/>
      <c r="B22" s="407" t="s">
        <v>484</v>
      </c>
      <c r="C22" s="400"/>
      <c r="D22" s="400"/>
      <c r="E22" s="400"/>
      <c r="F22" s="400"/>
    </row>
    <row r="23" spans="1:6" ht="19.5" customHeight="1">
      <c r="A23" s="402"/>
      <c r="B23" s="407" t="s">
        <v>485</v>
      </c>
      <c r="C23" s="400"/>
      <c r="D23" s="400"/>
      <c r="E23" s="400"/>
      <c r="F23" s="400"/>
    </row>
    <row r="24" spans="1:6" ht="19.5" customHeight="1">
      <c r="A24" s="402"/>
      <c r="B24" s="407" t="s">
        <v>486</v>
      </c>
      <c r="C24" s="400"/>
      <c r="D24" s="400"/>
      <c r="E24" s="400"/>
      <c r="F24" s="400"/>
    </row>
    <row r="25" spans="1:6" ht="19.5" customHeight="1">
      <c r="A25" s="402"/>
      <c r="B25" s="407" t="s">
        <v>487</v>
      </c>
      <c r="C25" s="400"/>
      <c r="D25" s="400"/>
      <c r="E25" s="400"/>
      <c r="F25" s="400"/>
    </row>
    <row r="26" spans="1:6" ht="19.5" customHeight="1">
      <c r="A26" s="402"/>
      <c r="B26" s="407" t="s">
        <v>488</v>
      </c>
      <c r="C26" s="400"/>
      <c r="D26" s="400"/>
      <c r="E26" s="400"/>
      <c r="F26" s="400"/>
    </row>
    <row r="27" spans="1:6" ht="19.5" customHeight="1">
      <c r="A27" s="402"/>
      <c r="B27" s="407" t="s">
        <v>489</v>
      </c>
      <c r="C27" s="400"/>
      <c r="D27" s="400"/>
      <c r="E27" s="400"/>
      <c r="F27" s="400"/>
    </row>
    <row r="28" spans="1:6" ht="19.5" customHeight="1">
      <c r="A28" s="402"/>
      <c r="B28" s="407" t="s">
        <v>490</v>
      </c>
      <c r="C28" s="400"/>
      <c r="D28" s="400"/>
      <c r="E28" s="400"/>
      <c r="F28" s="400"/>
    </row>
    <row r="29" spans="1:6" ht="19.5" customHeight="1">
      <c r="A29" s="402"/>
      <c r="B29" s="407" t="s">
        <v>491</v>
      </c>
      <c r="C29" s="400"/>
      <c r="D29" s="400"/>
      <c r="E29" s="400"/>
      <c r="F29" s="400"/>
    </row>
    <row r="30" spans="1:6" ht="19.5" customHeight="1">
      <c r="A30" s="402"/>
      <c r="B30" s="407" t="s">
        <v>492</v>
      </c>
      <c r="C30" s="400"/>
      <c r="D30" s="400"/>
      <c r="E30" s="400"/>
      <c r="F30" s="400"/>
    </row>
    <row r="31" spans="1:6" ht="19.5" customHeight="1">
      <c r="A31" s="402"/>
      <c r="B31" s="407" t="s">
        <v>493</v>
      </c>
      <c r="C31" s="400"/>
      <c r="D31" s="400"/>
      <c r="E31" s="400"/>
      <c r="F31" s="400"/>
    </row>
    <row r="32" spans="1:6" ht="19.5" customHeight="1">
      <c r="A32" s="402"/>
      <c r="B32" s="407" t="s">
        <v>494</v>
      </c>
      <c r="C32" s="400"/>
      <c r="D32" s="400"/>
      <c r="E32" s="400"/>
      <c r="F32" s="400"/>
    </row>
    <row r="33" spans="1:6" ht="19.5" customHeight="1">
      <c r="A33" s="402"/>
      <c r="B33" s="407" t="s">
        <v>495</v>
      </c>
      <c r="C33" s="400"/>
      <c r="D33" s="400"/>
      <c r="E33" s="400"/>
      <c r="F33" s="400"/>
    </row>
    <row r="34" spans="1:6" ht="19.5" customHeight="1">
      <c r="A34" s="402"/>
      <c r="B34" s="407" t="s">
        <v>496</v>
      </c>
      <c r="C34" s="400"/>
      <c r="D34" s="400"/>
      <c r="E34" s="400"/>
      <c r="F34" s="400"/>
    </row>
    <row r="35" spans="1:6" ht="19.5" customHeight="1">
      <c r="A35" s="402"/>
      <c r="B35" s="407" t="s">
        <v>497</v>
      </c>
      <c r="C35" s="400"/>
      <c r="D35" s="400"/>
      <c r="E35" s="400"/>
      <c r="F35" s="400"/>
    </row>
    <row r="36" spans="1:6" ht="19.5" customHeight="1">
      <c r="A36" s="402"/>
      <c r="B36" s="407" t="s">
        <v>498</v>
      </c>
      <c r="C36" s="400"/>
      <c r="D36" s="400"/>
      <c r="E36" s="400"/>
      <c r="F36" s="400"/>
    </row>
    <row r="37" spans="1:6" ht="19.5" customHeight="1">
      <c r="A37" s="402"/>
      <c r="B37" s="407" t="s">
        <v>499</v>
      </c>
      <c r="C37" s="400"/>
      <c r="D37" s="400"/>
      <c r="E37" s="400"/>
      <c r="F37" s="400"/>
    </row>
    <row r="38" spans="1:6" ht="19.5" customHeight="1">
      <c r="A38" s="402"/>
      <c r="B38" s="407" t="s">
        <v>500</v>
      </c>
      <c r="C38" s="400"/>
      <c r="D38" s="400"/>
      <c r="E38" s="400"/>
      <c r="F38" s="400"/>
    </row>
    <row r="39" spans="1:6" ht="19.5" customHeight="1">
      <c r="A39" s="402"/>
      <c r="B39" s="407" t="s">
        <v>501</v>
      </c>
      <c r="C39" s="400"/>
      <c r="D39" s="400"/>
      <c r="E39" s="400"/>
      <c r="F39" s="400"/>
    </row>
    <row r="40" spans="1:6" ht="19.5" customHeight="1">
      <c r="A40" s="402"/>
      <c r="B40" s="407" t="s">
        <v>502</v>
      </c>
      <c r="C40" s="400"/>
      <c r="D40" s="400"/>
      <c r="E40" s="400"/>
      <c r="F40" s="400"/>
    </row>
    <row r="41" spans="1:6" ht="19.5" customHeight="1">
      <c r="A41" s="406">
        <v>4</v>
      </c>
      <c r="B41" s="407" t="s">
        <v>503</v>
      </c>
      <c r="C41" s="400"/>
      <c r="D41" s="400"/>
      <c r="E41" s="400"/>
      <c r="F41" s="400"/>
    </row>
    <row r="42" spans="1:6" ht="19.5" customHeight="1">
      <c r="A42" s="402"/>
      <c r="B42" s="407" t="s">
        <v>504</v>
      </c>
      <c r="C42" s="400"/>
      <c r="D42" s="400"/>
      <c r="E42" s="400"/>
      <c r="F42" s="400"/>
    </row>
    <row r="43" spans="1:6" ht="19.5" customHeight="1">
      <c r="A43" s="402"/>
      <c r="B43" s="407" t="s">
        <v>505</v>
      </c>
      <c r="C43" s="400"/>
      <c r="D43" s="400"/>
      <c r="E43" s="400"/>
      <c r="F43" s="400"/>
    </row>
    <row r="44" spans="1:6" ht="19.5" customHeight="1">
      <c r="A44" s="402"/>
      <c r="B44" s="407" t="s">
        <v>506</v>
      </c>
      <c r="C44" s="400"/>
      <c r="D44" s="400"/>
      <c r="E44" s="400"/>
      <c r="F44" s="400"/>
    </row>
    <row r="45" spans="1:6" ht="19.5" customHeight="1">
      <c r="A45" s="402"/>
      <c r="B45" s="407" t="s">
        <v>507</v>
      </c>
      <c r="C45" s="400">
        <f>138728411000/2877/9</f>
        <v>5357757.3475456685</v>
      </c>
      <c r="D45" s="400"/>
      <c r="E45" s="400"/>
      <c r="F45" s="400"/>
    </row>
    <row r="46" spans="1:6" ht="19.5" customHeight="1">
      <c r="A46" s="404" t="s">
        <v>254</v>
      </c>
      <c r="B46" s="405" t="s">
        <v>508</v>
      </c>
      <c r="C46" s="400">
        <f>191671378000/2613/12</f>
        <v>6112749.649189948</v>
      </c>
      <c r="D46" s="400"/>
      <c r="E46" s="400"/>
      <c r="F46" s="400"/>
    </row>
    <row r="47" spans="1:6" ht="19.5" customHeight="1">
      <c r="A47" s="409">
        <v>1</v>
      </c>
      <c r="B47" s="407" t="s">
        <v>509</v>
      </c>
      <c r="C47" s="400"/>
      <c r="D47" s="400"/>
      <c r="E47" s="400"/>
      <c r="F47" s="400"/>
    </row>
    <row r="48" spans="1:6" ht="19.5" customHeight="1">
      <c r="A48" s="409">
        <v>2</v>
      </c>
      <c r="B48" s="407" t="s">
        <v>510</v>
      </c>
      <c r="C48" s="400"/>
      <c r="D48" s="400"/>
      <c r="E48" s="400"/>
      <c r="F48" s="400"/>
    </row>
    <row r="49" spans="1:6" ht="19.5" customHeight="1">
      <c r="A49" s="404" t="s">
        <v>52</v>
      </c>
      <c r="B49" s="405" t="s">
        <v>511</v>
      </c>
      <c r="C49" s="400"/>
      <c r="D49" s="400"/>
      <c r="E49" s="400"/>
      <c r="F49" s="400"/>
    </row>
    <row r="50" spans="1:6" ht="19.5" customHeight="1">
      <c r="A50" s="409">
        <v>1</v>
      </c>
      <c r="B50" s="407" t="s">
        <v>512</v>
      </c>
      <c r="C50" s="400"/>
      <c r="D50" s="400"/>
      <c r="E50" s="400"/>
      <c r="F50" s="400"/>
    </row>
    <row r="51" spans="1:6" ht="19.5" customHeight="1">
      <c r="A51" s="409"/>
      <c r="B51" s="407" t="s">
        <v>513</v>
      </c>
      <c r="C51" s="400"/>
      <c r="D51" s="400"/>
      <c r="E51" s="400"/>
      <c r="F51" s="400"/>
    </row>
    <row r="52" spans="1:6" ht="19.5" customHeight="1">
      <c r="A52" s="409"/>
      <c r="B52" s="407" t="s">
        <v>514</v>
      </c>
      <c r="C52" s="400"/>
      <c r="D52" s="400"/>
      <c r="E52" s="400"/>
      <c r="F52" s="400"/>
    </row>
    <row r="53" spans="1:6" ht="19.5" customHeight="1">
      <c r="A53" s="409">
        <v>2</v>
      </c>
      <c r="B53" s="407" t="s">
        <v>515</v>
      </c>
      <c r="C53" s="400"/>
      <c r="D53" s="400"/>
      <c r="E53" s="400"/>
      <c r="F53" s="400"/>
    </row>
    <row r="54" spans="1:6" ht="19.5" customHeight="1">
      <c r="A54" s="409"/>
      <c r="B54" s="407" t="s">
        <v>516</v>
      </c>
      <c r="C54" s="400"/>
      <c r="D54" s="400"/>
      <c r="E54" s="400"/>
      <c r="F54" s="400"/>
    </row>
    <row r="55" spans="1:6" ht="19.5" customHeight="1">
      <c r="A55" s="409"/>
      <c r="B55" s="407" t="s">
        <v>517</v>
      </c>
      <c r="C55" s="400"/>
      <c r="D55" s="400"/>
      <c r="E55" s="400"/>
      <c r="F55" s="400"/>
    </row>
    <row r="56" spans="1:6" ht="19.5" customHeight="1">
      <c r="A56" s="409"/>
      <c r="B56" s="407" t="s">
        <v>518</v>
      </c>
      <c r="C56" s="400"/>
      <c r="D56" s="400"/>
      <c r="E56" s="400"/>
      <c r="F56" s="400"/>
    </row>
    <row r="57" spans="1:6" ht="19.5" customHeight="1">
      <c r="A57" s="409">
        <v>3</v>
      </c>
      <c r="B57" s="407" t="s">
        <v>519</v>
      </c>
      <c r="C57" s="400"/>
      <c r="D57" s="400"/>
      <c r="E57" s="400"/>
      <c r="F57" s="400"/>
    </row>
    <row r="58" spans="1:6" ht="19.5" customHeight="1">
      <c r="A58" s="402"/>
      <c r="B58" s="407" t="s">
        <v>520</v>
      </c>
      <c r="C58" s="400"/>
      <c r="D58" s="400"/>
      <c r="E58" s="400"/>
      <c r="F58" s="400"/>
    </row>
    <row r="59" spans="1:6" ht="19.5" customHeight="1">
      <c r="A59" s="404" t="s">
        <v>135</v>
      </c>
      <c r="B59" s="405" t="s">
        <v>521</v>
      </c>
      <c r="C59" s="400"/>
      <c r="D59" s="400"/>
      <c r="E59" s="400"/>
      <c r="F59" s="400"/>
    </row>
    <row r="60" spans="1:6" ht="19.5" customHeight="1">
      <c r="A60" s="410">
        <v>1</v>
      </c>
      <c r="B60" s="407" t="s">
        <v>522</v>
      </c>
      <c r="C60" s="400"/>
      <c r="D60" s="400"/>
      <c r="E60" s="400"/>
      <c r="F60" s="400"/>
    </row>
    <row r="61" spans="1:6" ht="19.5" customHeight="1">
      <c r="A61" s="410"/>
      <c r="B61" s="407" t="s">
        <v>523</v>
      </c>
      <c r="C61" s="400"/>
      <c r="D61" s="400"/>
      <c r="E61" s="400"/>
      <c r="F61" s="400"/>
    </row>
    <row r="62" spans="1:6" ht="19.5" customHeight="1">
      <c r="A62" s="410"/>
      <c r="B62" s="407" t="s">
        <v>524</v>
      </c>
      <c r="C62" s="400"/>
      <c r="D62" s="400"/>
      <c r="E62" s="400"/>
      <c r="F62" s="400"/>
    </row>
    <row r="63" spans="1:6" ht="19.5" customHeight="1">
      <c r="A63" s="410"/>
      <c r="B63" s="407" t="s">
        <v>525</v>
      </c>
      <c r="C63" s="400"/>
      <c r="D63" s="400"/>
      <c r="E63" s="400"/>
      <c r="F63" s="400"/>
    </row>
    <row r="64" spans="1:6" ht="19.5" customHeight="1">
      <c r="A64" s="410"/>
      <c r="B64" s="407" t="s">
        <v>526</v>
      </c>
      <c r="C64" s="400"/>
      <c r="D64" s="400"/>
      <c r="E64" s="400"/>
      <c r="F64" s="400"/>
    </row>
    <row r="65" spans="1:6" ht="19.5" customHeight="1">
      <c r="A65" s="410"/>
      <c r="B65" s="407" t="s">
        <v>527</v>
      </c>
      <c r="C65" s="400"/>
      <c r="D65" s="400"/>
      <c r="E65" s="400"/>
      <c r="F65" s="400"/>
    </row>
    <row r="66" spans="1:6" ht="19.5" customHeight="1">
      <c r="A66" s="410"/>
      <c r="B66" s="407" t="s">
        <v>528</v>
      </c>
      <c r="C66" s="400"/>
      <c r="D66" s="400"/>
      <c r="E66" s="400"/>
      <c r="F66" s="400"/>
    </row>
    <row r="67" spans="1:6" ht="19.5" customHeight="1">
      <c r="A67" s="410"/>
      <c r="B67" s="407" t="s">
        <v>529</v>
      </c>
      <c r="C67" s="400"/>
      <c r="D67" s="400"/>
      <c r="E67" s="400"/>
      <c r="F67" s="400"/>
    </row>
    <row r="68" spans="1:6" ht="19.5" customHeight="1">
      <c r="A68" s="410">
        <v>2</v>
      </c>
      <c r="B68" s="407" t="s">
        <v>530</v>
      </c>
      <c r="C68" s="400"/>
      <c r="D68" s="400"/>
      <c r="E68" s="400"/>
      <c r="F68" s="400"/>
    </row>
    <row r="69" spans="1:6" ht="19.5" customHeight="1">
      <c r="A69" s="410"/>
      <c r="B69" s="407" t="s">
        <v>531</v>
      </c>
      <c r="C69" s="400"/>
      <c r="D69" s="400"/>
      <c r="E69" s="400"/>
      <c r="F69" s="400"/>
    </row>
    <row r="70" spans="1:6" ht="19.5" customHeight="1">
      <c r="A70" s="410"/>
      <c r="B70" s="407" t="s">
        <v>532</v>
      </c>
      <c r="C70" s="400"/>
      <c r="D70" s="400"/>
      <c r="E70" s="400"/>
      <c r="F70" s="400"/>
    </row>
    <row r="71" spans="1:6" ht="19.5" customHeight="1">
      <c r="A71" s="410"/>
      <c r="B71" s="407" t="s">
        <v>533</v>
      </c>
      <c r="C71" s="400"/>
      <c r="D71" s="400"/>
      <c r="E71" s="400"/>
      <c r="F71" s="400"/>
    </row>
    <row r="72" spans="1:6" ht="19.5" customHeight="1">
      <c r="A72" s="410"/>
      <c r="B72" s="407" t="s">
        <v>534</v>
      </c>
      <c r="C72" s="400"/>
      <c r="D72" s="400"/>
      <c r="E72" s="400"/>
      <c r="F72" s="400"/>
    </row>
    <row r="73" spans="1:6" ht="19.5" customHeight="1">
      <c r="A73" s="410"/>
      <c r="B73" s="407" t="s">
        <v>535</v>
      </c>
      <c r="C73" s="400"/>
      <c r="D73" s="400"/>
      <c r="E73" s="400"/>
      <c r="F73" s="400"/>
    </row>
    <row r="74" spans="1:6" ht="19.5" customHeight="1">
      <c r="A74" s="410"/>
      <c r="B74" s="407" t="s">
        <v>536</v>
      </c>
      <c r="C74" s="400"/>
      <c r="D74" s="400"/>
      <c r="E74" s="400"/>
      <c r="F74" s="400"/>
    </row>
    <row r="75" spans="1:6" ht="19.5" customHeight="1">
      <c r="A75" s="410"/>
      <c r="B75" s="407" t="s">
        <v>537</v>
      </c>
      <c r="C75" s="400"/>
      <c r="D75" s="400"/>
      <c r="E75" s="400"/>
      <c r="F75" s="400"/>
    </row>
    <row r="76" spans="1:6" ht="19.5" customHeight="1">
      <c r="A76" s="410"/>
      <c r="B76" s="407" t="s">
        <v>538</v>
      </c>
      <c r="C76" s="400"/>
      <c r="D76" s="400"/>
      <c r="E76" s="400"/>
      <c r="F76" s="400"/>
    </row>
    <row r="77" spans="1:6" ht="19.5" customHeight="1">
      <c r="A77" s="410"/>
      <c r="B77" s="407" t="s">
        <v>539</v>
      </c>
      <c r="C77" s="400"/>
      <c r="D77" s="400"/>
      <c r="E77" s="400"/>
      <c r="F77" s="400"/>
    </row>
    <row r="78" spans="1:6" ht="19.5" customHeight="1">
      <c r="A78" s="410">
        <v>3</v>
      </c>
      <c r="B78" s="407" t="s">
        <v>540</v>
      </c>
      <c r="C78" s="400"/>
      <c r="D78" s="400"/>
      <c r="E78" s="400"/>
      <c r="F78" s="400"/>
    </row>
    <row r="79" spans="1:6" ht="19.5" customHeight="1">
      <c r="A79" s="410"/>
      <c r="B79" s="407" t="s">
        <v>541</v>
      </c>
      <c r="C79" s="400"/>
      <c r="D79" s="400"/>
      <c r="E79" s="400"/>
      <c r="F79" s="400"/>
    </row>
    <row r="80" spans="1:6" ht="19.5" customHeight="1">
      <c r="A80" s="410"/>
      <c r="B80" s="407" t="s">
        <v>542</v>
      </c>
      <c r="C80" s="400"/>
      <c r="D80" s="400"/>
      <c r="E80" s="400"/>
      <c r="F80" s="400"/>
    </row>
    <row r="81" spans="1:6" ht="19.5" customHeight="1">
      <c r="A81" s="410"/>
      <c r="B81" s="407" t="s">
        <v>543</v>
      </c>
      <c r="C81" s="400"/>
      <c r="D81" s="400"/>
      <c r="E81" s="400"/>
      <c r="F81" s="400"/>
    </row>
    <row r="82" spans="1:6" ht="19.5" customHeight="1">
      <c r="A82" s="410"/>
      <c r="B82" s="407" t="s">
        <v>544</v>
      </c>
      <c r="C82" s="400"/>
      <c r="D82" s="400"/>
      <c r="E82" s="400"/>
      <c r="F82" s="400"/>
    </row>
    <row r="83" spans="1:6" ht="19.5" customHeight="1">
      <c r="A83" s="410"/>
      <c r="B83" s="407" t="s">
        <v>545</v>
      </c>
      <c r="C83" s="400"/>
      <c r="D83" s="400"/>
      <c r="E83" s="400"/>
      <c r="F83" s="400"/>
    </row>
    <row r="84" spans="1:6" ht="19.5" customHeight="1">
      <c r="A84" s="410"/>
      <c r="B84" s="407" t="s">
        <v>546</v>
      </c>
      <c r="C84" s="400"/>
      <c r="D84" s="400"/>
      <c r="E84" s="400"/>
      <c r="F84" s="400"/>
    </row>
    <row r="85" spans="1:6" ht="19.5" customHeight="1">
      <c r="A85" s="410"/>
      <c r="B85" s="407" t="s">
        <v>547</v>
      </c>
      <c r="C85" s="400"/>
      <c r="D85" s="400"/>
      <c r="E85" s="400"/>
      <c r="F85" s="400"/>
    </row>
    <row r="86" spans="1:6" ht="19.5" customHeight="1">
      <c r="A86" s="410"/>
      <c r="B86" s="407" t="s">
        <v>548</v>
      </c>
      <c r="C86" s="400"/>
      <c r="D86" s="400"/>
      <c r="E86" s="400"/>
      <c r="F86" s="400"/>
    </row>
    <row r="87" spans="1:6" ht="19.5" customHeight="1">
      <c r="A87" s="410"/>
      <c r="B87" s="407" t="s">
        <v>549</v>
      </c>
      <c r="C87" s="400"/>
      <c r="D87" s="400"/>
      <c r="E87" s="400"/>
      <c r="F87" s="400"/>
    </row>
    <row r="88" spans="1:6" ht="19.5" customHeight="1">
      <c r="A88" s="410"/>
      <c r="B88" s="407" t="s">
        <v>550</v>
      </c>
      <c r="C88" s="400"/>
      <c r="D88" s="400"/>
      <c r="E88" s="400"/>
      <c r="F88" s="400"/>
    </row>
    <row r="89" spans="1:6" ht="19.5" customHeight="1">
      <c r="A89" s="410"/>
      <c r="B89" s="407" t="s">
        <v>551</v>
      </c>
      <c r="C89" s="400"/>
      <c r="D89" s="400"/>
      <c r="E89" s="400"/>
      <c r="F89" s="400"/>
    </row>
    <row r="90" spans="1:6" ht="19.5" customHeight="1">
      <c r="A90" s="410">
        <v>4</v>
      </c>
      <c r="B90" s="407" t="s">
        <v>552</v>
      </c>
      <c r="C90" s="400"/>
      <c r="D90" s="400"/>
      <c r="E90" s="400"/>
      <c r="F90" s="400"/>
    </row>
    <row r="91" spans="1:6" ht="19.5" customHeight="1">
      <c r="A91" s="410"/>
      <c r="B91" s="407" t="s">
        <v>553</v>
      </c>
      <c r="C91" s="400"/>
      <c r="D91" s="400"/>
      <c r="E91" s="400"/>
      <c r="F91" s="400"/>
    </row>
    <row r="92" spans="1:6" ht="19.5" customHeight="1">
      <c r="A92" s="410"/>
      <c r="B92" s="407" t="s">
        <v>554</v>
      </c>
      <c r="C92" s="400"/>
      <c r="D92" s="400"/>
      <c r="E92" s="400"/>
      <c r="F92" s="400"/>
    </row>
    <row r="93" spans="1:6" ht="19.5" customHeight="1">
      <c r="A93" s="410"/>
      <c r="B93" s="407" t="s">
        <v>555</v>
      </c>
      <c r="C93" s="400"/>
      <c r="D93" s="400"/>
      <c r="E93" s="400"/>
      <c r="F93" s="400"/>
    </row>
    <row r="94" spans="1:6" ht="19.5" customHeight="1">
      <c r="A94" s="410"/>
      <c r="B94" s="407" t="s">
        <v>556</v>
      </c>
      <c r="C94" s="400"/>
      <c r="D94" s="400"/>
      <c r="E94" s="400"/>
      <c r="F94" s="400"/>
    </row>
    <row r="95" spans="1:6" ht="19.5" customHeight="1">
      <c r="A95" s="410"/>
      <c r="B95" s="407" t="s">
        <v>557</v>
      </c>
      <c r="C95" s="400"/>
      <c r="D95" s="400"/>
      <c r="E95" s="400"/>
      <c r="F95" s="400"/>
    </row>
    <row r="96" spans="1:6" ht="19.5" customHeight="1">
      <c r="A96" s="410"/>
      <c r="B96" s="407" t="s">
        <v>558</v>
      </c>
      <c r="C96" s="400"/>
      <c r="D96" s="400"/>
      <c r="E96" s="400"/>
      <c r="F96" s="400"/>
    </row>
    <row r="97" spans="1:6" ht="19.5" customHeight="1">
      <c r="A97" s="410"/>
      <c r="B97" s="407" t="s">
        <v>559</v>
      </c>
      <c r="C97" s="400"/>
      <c r="D97" s="400"/>
      <c r="E97" s="400"/>
      <c r="F97" s="400"/>
    </row>
    <row r="98" spans="1:6" ht="19.5" customHeight="1">
      <c r="A98" s="410"/>
      <c r="B98" s="407" t="s">
        <v>560</v>
      </c>
      <c r="C98" s="400"/>
      <c r="D98" s="400"/>
      <c r="E98" s="400"/>
      <c r="F98" s="400"/>
    </row>
    <row r="99" spans="1:6" ht="19.5" customHeight="1">
      <c r="A99" s="410">
        <v>5</v>
      </c>
      <c r="B99" s="407" t="s">
        <v>561</v>
      </c>
      <c r="C99" s="400"/>
      <c r="D99" s="400"/>
      <c r="E99" s="400"/>
      <c r="F99" s="400"/>
    </row>
    <row r="100" spans="1:6" ht="19.5" customHeight="1">
      <c r="A100" s="410"/>
      <c r="B100" s="407" t="s">
        <v>562</v>
      </c>
      <c r="C100" s="400"/>
      <c r="D100" s="400"/>
      <c r="E100" s="400"/>
      <c r="F100" s="400"/>
    </row>
    <row r="101" spans="1:6" ht="19.5" customHeight="1">
      <c r="A101" s="410"/>
      <c r="B101" s="407" t="s">
        <v>563</v>
      </c>
      <c r="C101" s="400"/>
      <c r="D101" s="400"/>
      <c r="E101" s="400"/>
      <c r="F101" s="400"/>
    </row>
    <row r="102" spans="1:6" ht="19.5" customHeight="1">
      <c r="A102" s="410"/>
      <c r="B102" s="407" t="s">
        <v>564</v>
      </c>
      <c r="C102" s="400"/>
      <c r="D102" s="400"/>
      <c r="E102" s="400"/>
      <c r="F102" s="400"/>
    </row>
    <row r="103" spans="1:6" ht="19.5" customHeight="1">
      <c r="A103" s="410">
        <v>6</v>
      </c>
      <c r="B103" s="407" t="s">
        <v>565</v>
      </c>
      <c r="C103" s="400"/>
      <c r="D103" s="400"/>
      <c r="E103" s="400"/>
      <c r="F103" s="400"/>
    </row>
    <row r="104" spans="1:6" ht="19.5" customHeight="1">
      <c r="A104" s="410"/>
      <c r="B104" s="407" t="s">
        <v>566</v>
      </c>
      <c r="C104" s="400"/>
      <c r="D104" s="400"/>
      <c r="E104" s="400"/>
      <c r="F104" s="400"/>
    </row>
    <row r="105" spans="1:6" ht="19.5" customHeight="1">
      <c r="A105" s="410"/>
      <c r="B105" s="407" t="s">
        <v>567</v>
      </c>
      <c r="C105" s="400"/>
      <c r="D105" s="400"/>
      <c r="E105" s="400"/>
      <c r="F105" s="400"/>
    </row>
    <row r="106" spans="1:6" ht="19.5" customHeight="1">
      <c r="A106" s="410">
        <v>7</v>
      </c>
      <c r="B106" s="407" t="s">
        <v>568</v>
      </c>
      <c r="C106" s="400"/>
      <c r="D106" s="400"/>
      <c r="E106" s="400"/>
      <c r="F106" s="400"/>
    </row>
    <row r="107" spans="1:6" ht="19.5" customHeight="1">
      <c r="A107" s="410"/>
      <c r="B107" s="407" t="s">
        <v>569</v>
      </c>
      <c r="C107" s="400"/>
      <c r="D107" s="400"/>
      <c r="E107" s="400"/>
      <c r="F107" s="400"/>
    </row>
    <row r="108" spans="1:6" ht="19.5" customHeight="1">
      <c r="A108" s="410"/>
      <c r="B108" s="407" t="s">
        <v>570</v>
      </c>
      <c r="C108" s="400"/>
      <c r="D108" s="400"/>
      <c r="E108" s="400"/>
      <c r="F108" s="400"/>
    </row>
    <row r="109" spans="1:6" ht="19.5" customHeight="1">
      <c r="A109" s="410"/>
      <c r="B109" s="407" t="s">
        <v>571</v>
      </c>
      <c r="C109" s="400"/>
      <c r="D109" s="400"/>
      <c r="E109" s="400"/>
      <c r="F109" s="400"/>
    </row>
    <row r="110" spans="1:6" ht="19.5" customHeight="1">
      <c r="A110" s="410"/>
      <c r="B110" s="407" t="s">
        <v>572</v>
      </c>
      <c r="C110" s="400"/>
      <c r="D110" s="400"/>
      <c r="E110" s="400"/>
      <c r="F110" s="400"/>
    </row>
    <row r="111" spans="1:6" ht="19.5" customHeight="1">
      <c r="A111" s="410">
        <v>8</v>
      </c>
      <c r="B111" s="407" t="s">
        <v>573</v>
      </c>
      <c r="C111" s="400"/>
      <c r="D111" s="400"/>
      <c r="E111" s="400"/>
      <c r="F111" s="400"/>
    </row>
    <row r="112" spans="1:6" ht="19.5" customHeight="1">
      <c r="A112" s="410"/>
      <c r="B112" s="407" t="s">
        <v>574</v>
      </c>
      <c r="C112" s="400"/>
      <c r="D112" s="400"/>
      <c r="E112" s="400"/>
      <c r="F112" s="400"/>
    </row>
    <row r="113" spans="1:6" ht="19.5" customHeight="1">
      <c r="A113" s="410"/>
      <c r="B113" s="407" t="s">
        <v>575</v>
      </c>
      <c r="C113" s="187"/>
      <c r="D113" s="187"/>
      <c r="E113" s="187"/>
      <c r="F113" s="187"/>
    </row>
    <row r="114" spans="1:6" ht="19.5" customHeight="1">
      <c r="A114" s="410"/>
      <c r="B114" s="407" t="s">
        <v>576</v>
      </c>
      <c r="C114" s="187"/>
      <c r="D114" s="187"/>
      <c r="E114" s="187"/>
      <c r="F114" s="187"/>
    </row>
    <row r="115" spans="1:6" ht="19.5" customHeight="1">
      <c r="A115" s="411">
        <v>9</v>
      </c>
      <c r="B115" s="407" t="s">
        <v>577</v>
      </c>
      <c r="C115" s="187"/>
      <c r="D115" s="187"/>
      <c r="E115" s="187"/>
      <c r="F115" s="187"/>
    </row>
    <row r="116" spans="1:6" ht="19.5" customHeight="1">
      <c r="A116" s="411"/>
      <c r="B116" s="407" t="s">
        <v>578</v>
      </c>
      <c r="C116" s="187"/>
      <c r="D116" s="187"/>
      <c r="E116" s="187"/>
      <c r="F116" s="187"/>
    </row>
    <row r="117" spans="1:6" ht="19.5" customHeight="1">
      <c r="A117" s="411"/>
      <c r="B117" s="407" t="s">
        <v>579</v>
      </c>
      <c r="C117" s="187"/>
      <c r="D117" s="187"/>
      <c r="E117" s="187"/>
      <c r="F117" s="187"/>
    </row>
    <row r="118" spans="1:6" ht="19.5" customHeight="1">
      <c r="A118" s="411"/>
      <c r="B118" s="407" t="s">
        <v>580</v>
      </c>
      <c r="C118" s="187"/>
      <c r="D118" s="187"/>
      <c r="E118" s="187"/>
      <c r="F118" s="187"/>
    </row>
    <row r="119" spans="1:6" ht="19.5" customHeight="1">
      <c r="A119" s="411"/>
      <c r="B119" s="407" t="s">
        <v>581</v>
      </c>
      <c r="C119" s="187"/>
      <c r="D119" s="187"/>
      <c r="E119" s="187"/>
      <c r="F119" s="187"/>
    </row>
    <row r="120" spans="1:6" ht="19.5" customHeight="1">
      <c r="A120" s="411"/>
      <c r="B120" s="407" t="s">
        <v>582</v>
      </c>
      <c r="C120" s="187"/>
      <c r="D120" s="187"/>
      <c r="E120" s="187"/>
      <c r="F120" s="187"/>
    </row>
    <row r="121" spans="1:6" ht="19.5" customHeight="1">
      <c r="A121" s="411"/>
      <c r="B121" s="407" t="s">
        <v>583</v>
      </c>
      <c r="C121" s="187"/>
      <c r="D121" s="187"/>
      <c r="E121" s="187"/>
      <c r="F121" s="187"/>
    </row>
    <row r="122" spans="1:6" ht="19.5" customHeight="1">
      <c r="A122" s="411"/>
      <c r="B122" s="407" t="s">
        <v>584</v>
      </c>
      <c r="C122" s="187"/>
      <c r="D122" s="187"/>
      <c r="E122" s="187"/>
      <c r="F122" s="187"/>
    </row>
    <row r="123" spans="1:6" ht="19.5" customHeight="1">
      <c r="A123" s="411"/>
      <c r="B123" s="407" t="s">
        <v>585</v>
      </c>
      <c r="C123" s="187"/>
      <c r="D123" s="187"/>
      <c r="E123" s="187"/>
      <c r="F123" s="187"/>
    </row>
    <row r="124" spans="1:6" ht="19.5" customHeight="1">
      <c r="A124" s="411">
        <v>10</v>
      </c>
      <c r="B124" s="407" t="s">
        <v>586</v>
      </c>
      <c r="C124" s="187"/>
      <c r="D124" s="187"/>
      <c r="E124" s="187"/>
      <c r="F124" s="187"/>
    </row>
    <row r="125" spans="1:6" ht="19.5" customHeight="1">
      <c r="A125" s="411"/>
      <c r="B125" s="407" t="s">
        <v>587</v>
      </c>
      <c r="C125" s="187"/>
      <c r="D125" s="187"/>
      <c r="E125" s="187"/>
      <c r="F125" s="187"/>
    </row>
    <row r="126" spans="1:6" ht="19.5" customHeight="1">
      <c r="A126" s="411"/>
      <c r="B126" s="407" t="s">
        <v>588</v>
      </c>
      <c r="C126" s="187"/>
      <c r="D126" s="187"/>
      <c r="E126" s="187"/>
      <c r="F126" s="187"/>
    </row>
    <row r="127" spans="1:6" ht="19.5" customHeight="1">
      <c r="A127" s="411"/>
      <c r="B127" s="407" t="s">
        <v>589</v>
      </c>
      <c r="C127" s="187"/>
      <c r="D127" s="187"/>
      <c r="E127" s="187"/>
      <c r="F127" s="187"/>
    </row>
    <row r="128" spans="1:6" ht="19.5" customHeight="1">
      <c r="A128" s="411"/>
      <c r="B128" s="407" t="s">
        <v>590</v>
      </c>
      <c r="C128" s="187"/>
      <c r="D128" s="187"/>
      <c r="E128" s="187"/>
      <c r="F128" s="187"/>
    </row>
    <row r="129" spans="1:2" ht="19.5" customHeight="1">
      <c r="A129" s="411"/>
      <c r="B129" s="407" t="s">
        <v>591</v>
      </c>
    </row>
    <row r="130" spans="1:2" ht="19.5" customHeight="1">
      <c r="A130" s="411"/>
      <c r="B130" s="407" t="s">
        <v>592</v>
      </c>
    </row>
    <row r="131" spans="1:2" ht="19.5" customHeight="1">
      <c r="A131" s="411">
        <v>11</v>
      </c>
      <c r="B131" s="407" t="s">
        <v>593</v>
      </c>
    </row>
    <row r="132" spans="1:2" ht="19.5" customHeight="1">
      <c r="A132" s="411"/>
      <c r="B132" s="407" t="s">
        <v>594</v>
      </c>
    </row>
    <row r="133" spans="1:2" ht="19.5" customHeight="1">
      <c r="A133" s="411"/>
      <c r="B133" s="407" t="s">
        <v>595</v>
      </c>
    </row>
    <row r="134" spans="1:2" ht="19.5" customHeight="1">
      <c r="A134" s="411"/>
      <c r="B134" s="407" t="s">
        <v>596</v>
      </c>
    </row>
    <row r="135" spans="1:2" ht="19.5" customHeight="1">
      <c r="A135" s="411"/>
      <c r="B135" s="407" t="s">
        <v>597</v>
      </c>
    </row>
    <row r="136" spans="1:2" ht="19.5" customHeight="1">
      <c r="A136" s="411"/>
      <c r="B136" s="407" t="s">
        <v>590</v>
      </c>
    </row>
    <row r="137" spans="1:2" ht="19.5" customHeight="1">
      <c r="A137" s="411"/>
      <c r="B137" s="407" t="s">
        <v>598</v>
      </c>
    </row>
    <row r="138" spans="1:2" ht="19.5" customHeight="1">
      <c r="A138" s="411"/>
      <c r="B138" s="407" t="s">
        <v>599</v>
      </c>
    </row>
    <row r="139" spans="1:2" ht="19.5" customHeight="1">
      <c r="A139" s="411"/>
      <c r="B139" s="407" t="s">
        <v>600</v>
      </c>
    </row>
    <row r="140" spans="1:2" ht="19.5" customHeight="1">
      <c r="A140" s="411"/>
      <c r="B140" s="407" t="s">
        <v>601</v>
      </c>
    </row>
    <row r="141" spans="1:2" ht="19.5" customHeight="1">
      <c r="A141" s="411"/>
      <c r="B141" s="407" t="s">
        <v>602</v>
      </c>
    </row>
    <row r="142" spans="1:2" ht="19.5" customHeight="1">
      <c r="A142" s="411">
        <v>12</v>
      </c>
      <c r="B142" s="407" t="s">
        <v>603</v>
      </c>
    </row>
    <row r="143" spans="1:2" ht="19.5" customHeight="1">
      <c r="A143" s="411"/>
      <c r="B143" s="407" t="s">
        <v>604</v>
      </c>
    </row>
    <row r="144" spans="1:2" ht="19.5" customHeight="1">
      <c r="A144" s="411"/>
      <c r="B144" s="407" t="s">
        <v>598</v>
      </c>
    </row>
    <row r="145" spans="1:2" ht="19.5" customHeight="1">
      <c r="A145" s="411"/>
      <c r="B145" s="407" t="s">
        <v>590</v>
      </c>
    </row>
    <row r="146" spans="1:2" ht="19.5" customHeight="1">
      <c r="A146" s="411"/>
      <c r="B146" s="407" t="s">
        <v>605</v>
      </c>
    </row>
    <row r="147" spans="1:2" ht="19.5" customHeight="1">
      <c r="A147" s="411"/>
      <c r="B147" s="407" t="s">
        <v>606</v>
      </c>
    </row>
    <row r="148" spans="1:2" ht="19.5" customHeight="1">
      <c r="A148" s="411">
        <v>13</v>
      </c>
      <c r="B148" s="407" t="s">
        <v>607</v>
      </c>
    </row>
    <row r="149" spans="1:2" ht="19.5" customHeight="1">
      <c r="A149" s="411"/>
      <c r="B149" s="407" t="s">
        <v>608</v>
      </c>
    </row>
    <row r="150" spans="1:2" ht="19.5" customHeight="1">
      <c r="A150" s="411"/>
      <c r="B150" s="407" t="s">
        <v>609</v>
      </c>
    </row>
    <row r="151" spans="1:2" ht="19.5" customHeight="1">
      <c r="A151" s="411"/>
      <c r="B151" s="407" t="s">
        <v>610</v>
      </c>
    </row>
    <row r="152" spans="1:2" ht="19.5" customHeight="1">
      <c r="A152" s="411">
        <v>14</v>
      </c>
      <c r="B152" s="407" t="s">
        <v>611</v>
      </c>
    </row>
    <row r="153" spans="1:2" ht="19.5" customHeight="1">
      <c r="A153" s="411"/>
      <c r="B153" s="412" t="s">
        <v>612</v>
      </c>
    </row>
    <row r="154" spans="1:2" ht="19.5" customHeight="1">
      <c r="A154" s="411"/>
      <c r="B154" s="412" t="s">
        <v>613</v>
      </c>
    </row>
    <row r="155" spans="1:2" ht="19.5" customHeight="1">
      <c r="A155" s="411"/>
      <c r="B155" s="407" t="s">
        <v>614</v>
      </c>
    </row>
    <row r="156" ht="17.25" customHeight="1"/>
    <row r="157" ht="23.25" customHeight="1"/>
  </sheetData>
  <sheetProtection/>
  <mergeCells count="2">
    <mergeCell ref="A5:B5"/>
    <mergeCell ref="A6:B6"/>
  </mergeCells>
  <printOptions/>
  <pageMargins left="0.41" right="0.25" top="0.22" bottom="0.4" header="0.2" footer="0.17"/>
  <pageSetup firstPageNumber="12" useFirstPageNumber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HY358"/>
  <sheetViews>
    <sheetView zoomScalePageLayoutView="0" workbookViewId="0" topLeftCell="A1">
      <pane xSplit="2" ySplit="3" topLeftCell="C19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45" sqref="C145"/>
    </sheetView>
  </sheetViews>
  <sheetFormatPr defaultColWidth="8.796875" defaultRowHeight="13.5" customHeight="1"/>
  <cols>
    <col min="1" max="1" width="3.5" style="19" customWidth="1"/>
    <col min="2" max="2" width="55.5" style="15" customWidth="1"/>
    <col min="3" max="3" width="15.59765625" style="15" customWidth="1"/>
    <col min="4" max="4" width="16.8984375" style="15" customWidth="1"/>
    <col min="5" max="82" width="13.69921875" style="15" customWidth="1"/>
    <col min="83" max="16384" width="9" style="15" customWidth="1"/>
  </cols>
  <sheetData>
    <row r="1" spans="1:4" ht="26.25" customHeight="1">
      <c r="A1" s="414" t="s">
        <v>81</v>
      </c>
      <c r="B1" s="414" t="s">
        <v>615</v>
      </c>
      <c r="C1" s="193"/>
      <c r="D1" s="193"/>
    </row>
    <row r="2" spans="1:4" ht="21" customHeight="1" thickBot="1">
      <c r="A2" s="415"/>
      <c r="B2" s="416"/>
      <c r="C2" s="417"/>
      <c r="D2" s="417"/>
    </row>
    <row r="3" spans="1:4" ht="18.75" customHeight="1" thickTop="1">
      <c r="A3" s="418" t="s">
        <v>153</v>
      </c>
      <c r="B3" s="419" t="s">
        <v>616</v>
      </c>
      <c r="C3" s="419" t="s">
        <v>617</v>
      </c>
      <c r="D3" s="420" t="s">
        <v>618</v>
      </c>
    </row>
    <row r="4" spans="1:4" ht="18.75" customHeight="1">
      <c r="A4" s="421">
        <v>1</v>
      </c>
      <c r="B4" s="422" t="s">
        <v>619</v>
      </c>
      <c r="C4" s="423">
        <v>5453666848</v>
      </c>
      <c r="D4" s="424">
        <v>2691192275</v>
      </c>
    </row>
    <row r="5" spans="1:4" ht="18.75" customHeight="1">
      <c r="A5" s="425"/>
      <c r="B5" s="426" t="s">
        <v>620</v>
      </c>
      <c r="C5" s="317">
        <v>1691229000</v>
      </c>
      <c r="D5" s="427">
        <v>1771110000</v>
      </c>
    </row>
    <row r="6" spans="1:4" ht="18.75" customHeight="1">
      <c r="A6" s="425"/>
      <c r="B6" s="426" t="s">
        <v>621</v>
      </c>
      <c r="C6" s="317">
        <v>3762437848</v>
      </c>
      <c r="D6" s="427">
        <v>920082275</v>
      </c>
    </row>
    <row r="7" spans="1:4" ht="18.75" customHeight="1">
      <c r="A7" s="425"/>
      <c r="B7" s="426" t="s">
        <v>622</v>
      </c>
      <c r="C7" s="317">
        <v>0</v>
      </c>
      <c r="D7" s="427">
        <v>0</v>
      </c>
    </row>
    <row r="8" spans="1:4" ht="18.75" customHeight="1">
      <c r="A8" s="425"/>
      <c r="B8" s="426" t="s">
        <v>623</v>
      </c>
      <c r="C8" s="317">
        <v>0</v>
      </c>
      <c r="D8" s="427">
        <v>0</v>
      </c>
    </row>
    <row r="9" spans="1:4" ht="18.75" customHeight="1">
      <c r="A9" s="425">
        <v>2</v>
      </c>
      <c r="B9" s="422" t="s">
        <v>624</v>
      </c>
      <c r="C9" s="208">
        <v>0</v>
      </c>
      <c r="D9" s="209">
        <v>0</v>
      </c>
    </row>
    <row r="10" spans="1:4" s="23" customFormat="1" ht="18.75" customHeight="1">
      <c r="A10" s="428"/>
      <c r="B10" s="429" t="s">
        <v>625</v>
      </c>
      <c r="C10" s="213">
        <v>0</v>
      </c>
      <c r="D10" s="430">
        <v>0</v>
      </c>
    </row>
    <row r="11" spans="1:4" s="23" customFormat="1" ht="18.75" customHeight="1">
      <c r="A11" s="428"/>
      <c r="B11" s="429" t="s">
        <v>626</v>
      </c>
      <c r="C11" s="431">
        <v>0</v>
      </c>
      <c r="D11" s="430">
        <v>0</v>
      </c>
    </row>
    <row r="12" spans="1:4" ht="18.75" customHeight="1">
      <c r="A12" s="425"/>
      <c r="B12" s="426" t="s">
        <v>627</v>
      </c>
      <c r="C12" s="317">
        <v>0</v>
      </c>
      <c r="D12" s="427">
        <v>0</v>
      </c>
    </row>
    <row r="13" spans="1:4" ht="18.75" customHeight="1">
      <c r="A13" s="425">
        <v>3</v>
      </c>
      <c r="B13" s="422" t="s">
        <v>628</v>
      </c>
      <c r="C13" s="432">
        <v>3108527409</v>
      </c>
      <c r="D13" s="209">
        <v>3870150794</v>
      </c>
    </row>
    <row r="14" spans="1:4" ht="18.75" customHeight="1">
      <c r="A14" s="425"/>
      <c r="B14" s="426" t="s">
        <v>629</v>
      </c>
      <c r="C14" s="213"/>
      <c r="D14" s="433"/>
    </row>
    <row r="15" spans="1:4" ht="18.75" customHeight="1">
      <c r="A15" s="425"/>
      <c r="B15" s="426" t="s">
        <v>630</v>
      </c>
      <c r="C15" s="213">
        <v>0</v>
      </c>
      <c r="D15" s="433">
        <v>0</v>
      </c>
    </row>
    <row r="16" spans="1:4" ht="18.75" customHeight="1">
      <c r="A16" s="425"/>
      <c r="B16" s="426" t="s">
        <v>631</v>
      </c>
      <c r="C16" s="213">
        <v>0</v>
      </c>
      <c r="D16" s="433">
        <v>0</v>
      </c>
    </row>
    <row r="17" spans="1:4" ht="18.75" customHeight="1">
      <c r="A17" s="425"/>
      <c r="B17" s="426" t="s">
        <v>632</v>
      </c>
      <c r="C17" s="213">
        <v>3108527409</v>
      </c>
      <c r="D17" s="214">
        <v>3870150794</v>
      </c>
    </row>
    <row r="18" spans="1:4" ht="18.75" customHeight="1">
      <c r="A18" s="425">
        <v>4</v>
      </c>
      <c r="B18" s="422" t="s">
        <v>633</v>
      </c>
      <c r="C18" s="208"/>
      <c r="D18" s="209"/>
    </row>
    <row r="19" spans="1:4" ht="18.75" customHeight="1">
      <c r="A19" s="425"/>
      <c r="B19" s="426" t="s">
        <v>634</v>
      </c>
      <c r="C19" s="317">
        <v>0</v>
      </c>
      <c r="D19" s="427">
        <v>0</v>
      </c>
    </row>
    <row r="20" spans="1:4" ht="18.75" customHeight="1">
      <c r="A20" s="425"/>
      <c r="B20" s="426" t="s">
        <v>635</v>
      </c>
      <c r="C20" s="317">
        <v>14183611161</v>
      </c>
      <c r="D20" s="427">
        <v>10546325065</v>
      </c>
    </row>
    <row r="21" spans="1:4" ht="18.75" customHeight="1">
      <c r="A21" s="425"/>
      <c r="B21" s="426" t="s">
        <v>636</v>
      </c>
      <c r="C21" s="317">
        <v>134606769</v>
      </c>
      <c r="D21" s="427">
        <v>55721569</v>
      </c>
    </row>
    <row r="22" spans="1:4" ht="18.75" customHeight="1">
      <c r="A22" s="425"/>
      <c r="B22" s="426" t="s">
        <v>637</v>
      </c>
      <c r="C22" s="317">
        <v>157378088409.06</v>
      </c>
      <c r="D22" s="427">
        <v>98353965634</v>
      </c>
    </row>
    <row r="23" spans="1:4" ht="18.75" customHeight="1">
      <c r="A23" s="425"/>
      <c r="B23" s="426" t="s">
        <v>638</v>
      </c>
      <c r="C23" s="317">
        <v>50817670445.82001</v>
      </c>
      <c r="D23" s="427">
        <v>85831348724</v>
      </c>
    </row>
    <row r="24" spans="1:4" ht="18.75" customHeight="1">
      <c r="A24" s="425"/>
      <c r="B24" s="426" t="s">
        <v>639</v>
      </c>
      <c r="C24" s="317">
        <v>0</v>
      </c>
      <c r="D24" s="427">
        <v>0</v>
      </c>
    </row>
    <row r="25" spans="1:4" ht="18.75" customHeight="1">
      <c r="A25" s="425"/>
      <c r="B25" s="426" t="s">
        <v>640</v>
      </c>
      <c r="C25" s="317">
        <v>0</v>
      </c>
      <c r="D25" s="427">
        <v>0</v>
      </c>
    </row>
    <row r="26" spans="1:4" ht="18.75" customHeight="1">
      <c r="A26" s="425"/>
      <c r="B26" s="426" t="s">
        <v>641</v>
      </c>
      <c r="C26" s="317">
        <v>0</v>
      </c>
      <c r="D26" s="427">
        <v>0</v>
      </c>
    </row>
    <row r="27" spans="1:4" ht="18.75" customHeight="1">
      <c r="A27" s="425"/>
      <c r="B27" s="426" t="s">
        <v>642</v>
      </c>
      <c r="C27" s="317">
        <v>0</v>
      </c>
      <c r="D27" s="427">
        <v>0</v>
      </c>
    </row>
    <row r="28" spans="1:4" ht="18.75" customHeight="1">
      <c r="A28" s="425"/>
      <c r="B28" s="435" t="s">
        <v>643</v>
      </c>
      <c r="C28" s="216">
        <v>222513976784.88</v>
      </c>
      <c r="D28" s="436">
        <v>194787360992</v>
      </c>
    </row>
    <row r="29" spans="1:4" ht="18.75" customHeight="1">
      <c r="A29" s="425"/>
      <c r="B29" s="437" t="s">
        <v>644</v>
      </c>
      <c r="C29" s="213">
        <v>0</v>
      </c>
      <c r="D29" s="433">
        <v>0</v>
      </c>
    </row>
    <row r="30" spans="1:4" ht="18.75" customHeight="1">
      <c r="A30" s="425"/>
      <c r="B30" s="437" t="s">
        <v>645</v>
      </c>
      <c r="C30" s="213"/>
      <c r="D30" s="433"/>
    </row>
    <row r="31" spans="1:4" ht="18.75" customHeight="1">
      <c r="A31" s="425"/>
      <c r="B31" s="435" t="s">
        <v>646</v>
      </c>
      <c r="C31" s="213">
        <v>-501138452</v>
      </c>
      <c r="D31" s="433">
        <v>-501138452</v>
      </c>
    </row>
    <row r="32" spans="1:4" ht="18.75" customHeight="1">
      <c r="A32" s="425"/>
      <c r="B32" s="437" t="s">
        <v>647</v>
      </c>
      <c r="C32" s="213">
        <v>0</v>
      </c>
      <c r="D32" s="433">
        <v>0</v>
      </c>
    </row>
    <row r="33" spans="1:4" ht="18.75" customHeight="1">
      <c r="A33" s="425"/>
      <c r="B33" s="437" t="s">
        <v>648</v>
      </c>
      <c r="C33" s="213"/>
      <c r="D33" s="433"/>
    </row>
    <row r="34" spans="1:4" ht="18.75" customHeight="1">
      <c r="A34" s="425">
        <v>5</v>
      </c>
      <c r="B34" s="422" t="s">
        <v>649</v>
      </c>
      <c r="C34" s="208">
        <v>0</v>
      </c>
      <c r="D34" s="209">
        <v>0</v>
      </c>
    </row>
    <row r="35" spans="1:4" ht="18.75" customHeight="1">
      <c r="A35" s="425"/>
      <c r="B35" s="426" t="s">
        <v>650</v>
      </c>
      <c r="C35" s="213">
        <v>0</v>
      </c>
      <c r="D35" s="433">
        <v>0</v>
      </c>
    </row>
    <row r="36" spans="1:4" ht="18.75" customHeight="1">
      <c r="A36" s="425"/>
      <c r="B36" s="426" t="s">
        <v>651</v>
      </c>
      <c r="C36" s="213">
        <v>0</v>
      </c>
      <c r="D36" s="433">
        <v>0</v>
      </c>
    </row>
    <row r="37" spans="1:4" ht="18.75" customHeight="1">
      <c r="A37" s="425">
        <v>6</v>
      </c>
      <c r="B37" s="422" t="s">
        <v>652</v>
      </c>
      <c r="C37" s="208">
        <v>0</v>
      </c>
      <c r="D37" s="209">
        <v>0</v>
      </c>
    </row>
    <row r="38" spans="1:4" s="20" customFormat="1" ht="18.75" customHeight="1">
      <c r="A38" s="425"/>
      <c r="B38" s="426" t="s">
        <v>653</v>
      </c>
      <c r="C38" s="213">
        <v>0</v>
      </c>
      <c r="D38" s="433">
        <v>0</v>
      </c>
    </row>
    <row r="39" spans="1:4" s="20" customFormat="1" ht="24.75" customHeight="1">
      <c r="A39" s="425"/>
      <c r="B39" s="426" t="s">
        <v>654</v>
      </c>
      <c r="C39" s="438">
        <v>0</v>
      </c>
      <c r="D39" s="433">
        <v>0</v>
      </c>
    </row>
    <row r="40" spans="1:4" ht="27.75" customHeight="1" thickBot="1">
      <c r="A40" s="425">
        <v>7</v>
      </c>
      <c r="B40" s="422" t="s">
        <v>655</v>
      </c>
      <c r="C40" s="216">
        <v>0</v>
      </c>
      <c r="D40" s="433">
        <v>0</v>
      </c>
    </row>
    <row r="41" spans="1:4" ht="18.75" customHeight="1" hidden="1">
      <c r="A41" s="425"/>
      <c r="B41" s="426" t="s">
        <v>259</v>
      </c>
      <c r="C41" s="213">
        <v>0</v>
      </c>
      <c r="D41" s="433">
        <v>0</v>
      </c>
    </row>
    <row r="42" spans="1:4" ht="18.75" customHeight="1" hidden="1">
      <c r="A42" s="425"/>
      <c r="B42" s="426" t="s">
        <v>162</v>
      </c>
      <c r="C42" s="213">
        <v>0</v>
      </c>
      <c r="D42" s="433">
        <v>0</v>
      </c>
    </row>
    <row r="43" spans="1:4" s="20" customFormat="1" ht="9.75" customHeight="1" hidden="1">
      <c r="A43" s="425"/>
      <c r="B43" s="426" t="s">
        <v>113</v>
      </c>
      <c r="C43" s="213">
        <v>0</v>
      </c>
      <c r="D43" s="433">
        <v>0</v>
      </c>
    </row>
    <row r="44" spans="1:4" s="20" customFormat="1" ht="11.25" customHeight="1" hidden="1" thickBot="1">
      <c r="A44" s="425"/>
      <c r="B44" s="426" t="s">
        <v>154</v>
      </c>
      <c r="C44" s="213">
        <v>0</v>
      </c>
      <c r="D44" s="433">
        <v>0</v>
      </c>
    </row>
    <row r="45" spans="1:4" s="20" customFormat="1" ht="34.5" customHeight="1" thickTop="1">
      <c r="A45" s="418" t="s">
        <v>153</v>
      </c>
      <c r="B45" s="419" t="s">
        <v>616</v>
      </c>
      <c r="C45" s="419" t="s">
        <v>617</v>
      </c>
      <c r="D45" s="420" t="s">
        <v>618</v>
      </c>
    </row>
    <row r="46" spans="1:4" ht="22.5" customHeight="1">
      <c r="A46" s="425">
        <v>13</v>
      </c>
      <c r="B46" s="422" t="s">
        <v>656</v>
      </c>
      <c r="C46" s="216">
        <v>0</v>
      </c>
      <c r="D46" s="216">
        <v>0</v>
      </c>
    </row>
    <row r="47" spans="1:4" ht="15" customHeight="1" hidden="1">
      <c r="A47" s="425"/>
      <c r="B47" s="426" t="s">
        <v>6</v>
      </c>
      <c r="C47" s="213">
        <v>0</v>
      </c>
      <c r="D47" s="213">
        <v>0</v>
      </c>
    </row>
    <row r="48" spans="1:4" ht="15" customHeight="1" hidden="1">
      <c r="A48" s="425"/>
      <c r="B48" s="426" t="s">
        <v>55</v>
      </c>
      <c r="C48" s="213">
        <v>0</v>
      </c>
      <c r="D48" s="213">
        <v>0</v>
      </c>
    </row>
    <row r="49" spans="1:4" ht="15" customHeight="1" hidden="1">
      <c r="A49" s="425"/>
      <c r="B49" s="426" t="s">
        <v>258</v>
      </c>
      <c r="C49" s="213">
        <v>0</v>
      </c>
      <c r="D49" s="213">
        <v>0</v>
      </c>
    </row>
    <row r="50" spans="1:4" s="20" customFormat="1" ht="14.25" customHeight="1" hidden="1">
      <c r="A50" s="425"/>
      <c r="B50" s="426" t="s">
        <v>56</v>
      </c>
      <c r="C50" s="213">
        <v>0</v>
      </c>
      <c r="D50" s="213">
        <v>0</v>
      </c>
    </row>
    <row r="51" spans="1:4" s="20" customFormat="1" ht="14.25" customHeight="1" hidden="1">
      <c r="A51" s="425"/>
      <c r="B51" s="426" t="s">
        <v>269</v>
      </c>
      <c r="C51" s="213"/>
      <c r="D51" s="213"/>
    </row>
    <row r="52" spans="1:4" s="20" customFormat="1" ht="14.25" customHeight="1" hidden="1">
      <c r="A52" s="425"/>
      <c r="B52" s="437" t="s">
        <v>122</v>
      </c>
      <c r="C52" s="439"/>
      <c r="D52" s="439"/>
    </row>
    <row r="53" spans="1:4" s="20" customFormat="1" ht="14.25" customHeight="1" hidden="1">
      <c r="A53" s="425"/>
      <c r="B53" s="437" t="s">
        <v>123</v>
      </c>
      <c r="C53" s="439"/>
      <c r="D53" s="439"/>
    </row>
    <row r="54" spans="1:4" s="20" customFormat="1" ht="14.25" customHeight="1" hidden="1">
      <c r="A54" s="425"/>
      <c r="B54" s="437" t="s">
        <v>124</v>
      </c>
      <c r="C54" s="439"/>
      <c r="D54" s="439"/>
    </row>
    <row r="55" spans="1:4" s="20" customFormat="1" ht="14.25" customHeight="1" hidden="1">
      <c r="A55" s="425"/>
      <c r="B55" s="437" t="s">
        <v>125</v>
      </c>
      <c r="C55" s="439"/>
      <c r="D55" s="439"/>
    </row>
    <row r="56" spans="1:4" ht="22.5" customHeight="1">
      <c r="A56" s="425">
        <v>14</v>
      </c>
      <c r="B56" s="422" t="s">
        <v>657</v>
      </c>
      <c r="C56" s="216">
        <v>5512568625</v>
      </c>
      <c r="D56" s="216">
        <v>4061989643</v>
      </c>
    </row>
    <row r="57" spans="1:4" ht="17.25" customHeight="1">
      <c r="A57" s="425"/>
      <c r="B57" s="426" t="s">
        <v>658</v>
      </c>
      <c r="C57" s="213">
        <v>240406872</v>
      </c>
      <c r="D57" s="213">
        <v>320542500</v>
      </c>
    </row>
    <row r="58" spans="1:4" ht="15">
      <c r="A58" s="425"/>
      <c r="B58" s="426" t="s">
        <v>659</v>
      </c>
      <c r="C58" s="213">
        <v>2806085357</v>
      </c>
      <c r="D58" s="213">
        <v>3741447143</v>
      </c>
    </row>
    <row r="59" spans="1:4" ht="15" customHeight="1" hidden="1">
      <c r="A59" s="425"/>
      <c r="B59" s="426" t="s">
        <v>734</v>
      </c>
      <c r="C59" s="213">
        <v>269710038</v>
      </c>
      <c r="D59" s="213">
        <v>0</v>
      </c>
    </row>
    <row r="60" spans="1:4" ht="15" customHeight="1" hidden="1">
      <c r="A60" s="425"/>
      <c r="B60" s="426" t="s">
        <v>735</v>
      </c>
      <c r="C60" s="213">
        <v>2196366358</v>
      </c>
      <c r="D60" s="213"/>
    </row>
    <row r="61" spans="1:4" ht="15" customHeight="1" hidden="1">
      <c r="A61" s="425"/>
      <c r="B61" s="426">
        <v>0</v>
      </c>
      <c r="C61" s="213"/>
      <c r="D61" s="213"/>
    </row>
    <row r="62" spans="1:4" ht="21" customHeight="1">
      <c r="A62" s="425">
        <v>15</v>
      </c>
      <c r="B62" s="422" t="s">
        <v>660</v>
      </c>
      <c r="C62" s="216">
        <v>215028071778</v>
      </c>
      <c r="D62" s="216">
        <v>134163191699</v>
      </c>
    </row>
    <row r="63" spans="1:4" ht="15">
      <c r="A63" s="425"/>
      <c r="B63" s="426" t="s">
        <v>661</v>
      </c>
      <c r="C63" s="213">
        <v>215028071778</v>
      </c>
      <c r="D63" s="213">
        <v>134163191699</v>
      </c>
    </row>
    <row r="64" spans="1:4" ht="15">
      <c r="A64" s="425"/>
      <c r="B64" s="426" t="s">
        <v>662</v>
      </c>
      <c r="C64" s="440">
        <v>0</v>
      </c>
      <c r="D64" s="440">
        <v>0</v>
      </c>
    </row>
    <row r="65" spans="1:4" ht="18.75" customHeight="1">
      <c r="A65" s="425">
        <v>16</v>
      </c>
      <c r="B65" s="422" t="s">
        <v>663</v>
      </c>
      <c r="C65" s="441">
        <v>18328419228</v>
      </c>
      <c r="D65" s="441">
        <v>29595723434</v>
      </c>
    </row>
    <row r="66" spans="1:4" ht="15">
      <c r="A66" s="425"/>
      <c r="B66" s="442" t="s">
        <v>664</v>
      </c>
      <c r="C66" s="268">
        <v>5980251201</v>
      </c>
      <c r="D66" s="268">
        <v>13841963098</v>
      </c>
    </row>
    <row r="67" spans="1:4" ht="15">
      <c r="A67" s="425"/>
      <c r="B67" s="442" t="s">
        <v>665</v>
      </c>
      <c r="C67" s="213">
        <v>0</v>
      </c>
      <c r="D67" s="213">
        <v>0</v>
      </c>
    </row>
    <row r="68" spans="1:4" ht="15">
      <c r="A68" s="425"/>
      <c r="B68" s="442" t="s">
        <v>666</v>
      </c>
      <c r="C68" s="213">
        <v>0</v>
      </c>
      <c r="D68" s="213">
        <v>0</v>
      </c>
    </row>
    <row r="69" spans="1:4" ht="15">
      <c r="A69" s="425"/>
      <c r="B69" s="442" t="s">
        <v>667</v>
      </c>
      <c r="C69" s="268">
        <v>1227386361</v>
      </c>
      <c r="D69" s="268">
        <v>2024140910</v>
      </c>
    </row>
    <row r="70" spans="1:4" ht="15">
      <c r="A70" s="425"/>
      <c r="B70" s="442" t="s">
        <v>668</v>
      </c>
      <c r="C70" s="268">
        <v>68789700</v>
      </c>
      <c r="D70" s="268">
        <v>127906830</v>
      </c>
    </row>
    <row r="71" spans="1:4" ht="15">
      <c r="A71" s="425"/>
      <c r="B71" s="442" t="s">
        <v>669</v>
      </c>
      <c r="C71" s="268">
        <v>0</v>
      </c>
      <c r="D71" s="268">
        <v>46275513</v>
      </c>
    </row>
    <row r="72" spans="1:4" ht="15">
      <c r="A72" s="425"/>
      <c r="B72" s="442" t="s">
        <v>670</v>
      </c>
      <c r="C72" s="268">
        <v>9391269881</v>
      </c>
      <c r="D72" s="268">
        <v>9927544608</v>
      </c>
    </row>
    <row r="73" spans="1:4" ht="15">
      <c r="A73" s="425"/>
      <c r="B73" s="442" t="s">
        <v>671</v>
      </c>
      <c r="C73" s="268">
        <v>0</v>
      </c>
      <c r="D73" s="268">
        <v>590010390</v>
      </c>
    </row>
    <row r="74" spans="1:4" ht="15">
      <c r="A74" s="425"/>
      <c r="B74" s="442" t="s">
        <v>672</v>
      </c>
      <c r="C74" s="268">
        <v>0</v>
      </c>
      <c r="D74" s="268">
        <v>0</v>
      </c>
    </row>
    <row r="75" spans="1:4" ht="15">
      <c r="A75" s="425"/>
      <c r="B75" s="442" t="s">
        <v>673</v>
      </c>
      <c r="C75" s="268">
        <v>1660722085</v>
      </c>
      <c r="D75" s="268">
        <v>3037882085</v>
      </c>
    </row>
    <row r="76" spans="1:4" ht="18" customHeight="1">
      <c r="A76" s="425">
        <v>17</v>
      </c>
      <c r="B76" s="422" t="s">
        <v>674</v>
      </c>
      <c r="C76" s="216">
        <v>29205913607</v>
      </c>
      <c r="D76" s="216">
        <v>97233402</v>
      </c>
    </row>
    <row r="77" spans="1:4" ht="15">
      <c r="A77" s="425"/>
      <c r="B77" s="443" t="s">
        <v>675</v>
      </c>
      <c r="C77" s="213"/>
      <c r="D77" s="213"/>
    </row>
    <row r="78" spans="1:4" ht="15">
      <c r="A78" s="425"/>
      <c r="B78" s="443" t="s">
        <v>676</v>
      </c>
      <c r="C78" s="213"/>
      <c r="D78" s="213"/>
    </row>
    <row r="79" spans="1:4" ht="15">
      <c r="A79" s="425"/>
      <c r="B79" s="443" t="s">
        <v>677</v>
      </c>
      <c r="C79" s="224"/>
      <c r="D79" s="224"/>
    </row>
    <row r="80" spans="1:4" ht="15">
      <c r="A80" s="425"/>
      <c r="B80" s="443" t="s">
        <v>678</v>
      </c>
      <c r="C80" s="213"/>
      <c r="D80" s="213"/>
    </row>
    <row r="81" spans="1:4" ht="15">
      <c r="A81" s="425"/>
      <c r="B81" s="443" t="s">
        <v>679</v>
      </c>
      <c r="C81" s="213"/>
      <c r="D81" s="213"/>
    </row>
    <row r="82" spans="1:4" ht="15">
      <c r="A82" s="425"/>
      <c r="B82" s="443" t="s">
        <v>680</v>
      </c>
      <c r="C82" s="213"/>
      <c r="D82" s="213"/>
    </row>
    <row r="83" spans="1:4" s="36" customFormat="1" ht="15">
      <c r="A83" s="444"/>
      <c r="B83" s="445" t="s">
        <v>681</v>
      </c>
      <c r="C83" s="213">
        <v>29205913607</v>
      </c>
      <c r="D83" s="213">
        <v>97233402</v>
      </c>
    </row>
    <row r="84" spans="1:4" s="22" customFormat="1" ht="19.5" customHeight="1">
      <c r="A84" s="446">
        <v>18</v>
      </c>
      <c r="B84" s="422" t="s">
        <v>682</v>
      </c>
      <c r="C84" s="216">
        <v>3546021712</v>
      </c>
      <c r="D84" s="216">
        <v>8559216760</v>
      </c>
    </row>
    <row r="85" spans="1:4" s="23" customFormat="1" ht="15">
      <c r="A85" s="428"/>
      <c r="B85" s="447" t="s">
        <v>683</v>
      </c>
      <c r="C85" s="268"/>
      <c r="D85" s="268"/>
    </row>
    <row r="86" spans="1:4" s="23" customFormat="1" ht="15">
      <c r="A86" s="428"/>
      <c r="B86" s="447" t="s">
        <v>684</v>
      </c>
      <c r="C86" s="268">
        <v>565355020</v>
      </c>
      <c r="D86" s="268">
        <v>656561255</v>
      </c>
    </row>
    <row r="87" spans="1:4" s="23" customFormat="1" ht="15">
      <c r="A87" s="428"/>
      <c r="B87" s="447" t="s">
        <v>685</v>
      </c>
      <c r="C87" s="268">
        <v>129713927</v>
      </c>
      <c r="D87" s="268">
        <v>129713927</v>
      </c>
    </row>
    <row r="88" spans="1:4" s="23" customFormat="1" ht="15">
      <c r="A88" s="428"/>
      <c r="B88" s="447" t="s">
        <v>686</v>
      </c>
      <c r="C88" s="268"/>
      <c r="D88" s="268"/>
    </row>
    <row r="89" spans="1:4" s="23" customFormat="1" ht="15">
      <c r="A89" s="428"/>
      <c r="B89" s="447" t="s">
        <v>687</v>
      </c>
      <c r="C89" s="268"/>
      <c r="D89" s="268"/>
    </row>
    <row r="90" spans="1:4" s="23" customFormat="1" ht="15">
      <c r="A90" s="428"/>
      <c r="B90" s="447" t="s">
        <v>688</v>
      </c>
      <c r="C90" s="268"/>
      <c r="D90" s="268"/>
    </row>
    <row r="91" spans="1:4" s="23" customFormat="1" ht="15">
      <c r="A91" s="428"/>
      <c r="B91" s="447" t="s">
        <v>689</v>
      </c>
      <c r="C91" s="268">
        <v>204598840</v>
      </c>
      <c r="D91" s="268">
        <v>196415620</v>
      </c>
    </row>
    <row r="92" spans="1:4" s="23" customFormat="1" ht="15">
      <c r="A92" s="428"/>
      <c r="B92" s="447" t="s">
        <v>690</v>
      </c>
      <c r="C92" s="268">
        <v>2646353925</v>
      </c>
      <c r="D92" s="448">
        <v>7576525958</v>
      </c>
    </row>
    <row r="93" spans="1:4" ht="24.75" customHeight="1">
      <c r="A93" s="425">
        <v>19</v>
      </c>
      <c r="B93" s="422" t="s">
        <v>691</v>
      </c>
      <c r="C93" s="216">
        <v>0</v>
      </c>
      <c r="D93" s="216">
        <v>0</v>
      </c>
    </row>
    <row r="94" spans="1:4" ht="15">
      <c r="A94" s="425"/>
      <c r="B94" s="443" t="s">
        <v>692</v>
      </c>
      <c r="C94" s="213">
        <v>0</v>
      </c>
      <c r="D94" s="213">
        <v>0</v>
      </c>
    </row>
    <row r="95" spans="1:4" ht="15">
      <c r="A95" s="425"/>
      <c r="B95" s="443" t="s">
        <v>693</v>
      </c>
      <c r="C95" s="213">
        <v>0</v>
      </c>
      <c r="D95" s="213">
        <v>0</v>
      </c>
    </row>
    <row r="96" spans="1:4" ht="18.75" customHeight="1">
      <c r="A96" s="425">
        <v>20</v>
      </c>
      <c r="B96" s="422" t="s">
        <v>694</v>
      </c>
      <c r="C96" s="216">
        <v>100800135433</v>
      </c>
      <c r="D96" s="216">
        <v>120852135433</v>
      </c>
    </row>
    <row r="97" spans="1:4" ht="15">
      <c r="A97" s="425" t="s">
        <v>244</v>
      </c>
      <c r="B97" s="443" t="s">
        <v>695</v>
      </c>
      <c r="C97" s="317">
        <v>100800135433</v>
      </c>
      <c r="D97" s="317">
        <v>120852135433</v>
      </c>
    </row>
    <row r="98" spans="1:4" s="45" customFormat="1" ht="22.5" customHeight="1">
      <c r="A98" s="449"/>
      <c r="B98" s="450" t="s">
        <v>696</v>
      </c>
      <c r="C98" s="451">
        <v>100800135433</v>
      </c>
      <c r="D98" s="451">
        <v>120852135433</v>
      </c>
    </row>
    <row r="99" spans="1:4" s="45" customFormat="1" ht="22.5" customHeight="1">
      <c r="A99" s="449"/>
      <c r="B99" s="450" t="s">
        <v>697</v>
      </c>
      <c r="C99" s="451"/>
      <c r="D99" s="451"/>
    </row>
    <row r="100" spans="1:4" s="45" customFormat="1" ht="22.5" customHeight="1">
      <c r="A100" s="449"/>
      <c r="B100" s="450" t="s">
        <v>698</v>
      </c>
      <c r="C100" s="439"/>
      <c r="D100" s="439"/>
    </row>
    <row r="101" spans="1:4" ht="22.5" customHeight="1" hidden="1">
      <c r="A101" s="425" t="s">
        <v>245</v>
      </c>
      <c r="B101" s="443" t="s">
        <v>178</v>
      </c>
      <c r="C101" s="216">
        <v>0</v>
      </c>
      <c r="D101" s="216">
        <v>0</v>
      </c>
    </row>
    <row r="102" spans="1:4" s="45" customFormat="1" ht="22.5" customHeight="1" hidden="1">
      <c r="A102" s="449"/>
      <c r="B102" s="450" t="s">
        <v>179</v>
      </c>
      <c r="C102" s="439"/>
      <c r="D102" s="439"/>
    </row>
    <row r="103" spans="1:4" s="45" customFormat="1" ht="22.5" customHeight="1" hidden="1">
      <c r="A103" s="449"/>
      <c r="B103" s="450" t="s">
        <v>134</v>
      </c>
      <c r="C103" s="439"/>
      <c r="D103" s="439"/>
    </row>
    <row r="104" spans="1:4" s="45" customFormat="1" ht="22.5" customHeight="1" hidden="1">
      <c r="A104" s="449"/>
      <c r="B104" s="450" t="s">
        <v>285</v>
      </c>
      <c r="C104" s="439"/>
      <c r="D104" s="439"/>
    </row>
    <row r="105" spans="1:4" ht="21.75" customHeight="1">
      <c r="A105" s="452">
        <v>21</v>
      </c>
      <c r="B105" s="453" t="s">
        <v>699</v>
      </c>
      <c r="C105" s="454"/>
      <c r="D105" s="454"/>
    </row>
    <row r="106" spans="1:4" ht="15" customHeight="1" hidden="1">
      <c r="A106" s="455" t="s">
        <v>244</v>
      </c>
      <c r="B106" s="456" t="s">
        <v>221</v>
      </c>
      <c r="C106" s="457"/>
      <c r="D106" s="458"/>
    </row>
    <row r="107" spans="1:4" ht="15" customHeight="1" hidden="1">
      <c r="A107" s="425"/>
      <c r="B107" s="443" t="s">
        <v>226</v>
      </c>
      <c r="C107" s="213"/>
      <c r="D107" s="433"/>
    </row>
    <row r="108" spans="1:4" ht="15" customHeight="1" hidden="1">
      <c r="A108" s="425"/>
      <c r="B108" s="443" t="s">
        <v>222</v>
      </c>
      <c r="C108" s="213"/>
      <c r="D108" s="433"/>
    </row>
    <row r="109" spans="1:4" ht="15" customHeight="1" hidden="1">
      <c r="A109" s="425"/>
      <c r="B109" s="443" t="s">
        <v>169</v>
      </c>
      <c r="C109" s="213"/>
      <c r="D109" s="433"/>
    </row>
    <row r="110" spans="1:4" ht="15" customHeight="1" hidden="1">
      <c r="A110" s="425"/>
      <c r="B110" s="443" t="s">
        <v>170</v>
      </c>
      <c r="C110" s="213"/>
      <c r="D110" s="433"/>
    </row>
    <row r="111" spans="1:4" ht="15" customHeight="1" hidden="1">
      <c r="A111" s="425" t="s">
        <v>245</v>
      </c>
      <c r="B111" s="443" t="s">
        <v>171</v>
      </c>
      <c r="C111" s="213"/>
      <c r="D111" s="433"/>
    </row>
    <row r="112" spans="1:4" ht="15" customHeight="1" hidden="1">
      <c r="A112" s="425"/>
      <c r="B112" s="443" t="s">
        <v>25</v>
      </c>
      <c r="C112" s="213"/>
      <c r="D112" s="433"/>
    </row>
    <row r="113" spans="1:4" ht="15" customHeight="1" hidden="1">
      <c r="A113" s="425"/>
      <c r="B113" s="443" t="s">
        <v>297</v>
      </c>
      <c r="C113" s="213"/>
      <c r="D113" s="433"/>
    </row>
    <row r="114" spans="1:4" ht="15" customHeight="1" hidden="1">
      <c r="A114" s="452"/>
      <c r="B114" s="459" t="s">
        <v>298</v>
      </c>
      <c r="C114" s="454"/>
      <c r="D114" s="460"/>
    </row>
    <row r="115" spans="1:4" ht="15" customHeight="1" hidden="1">
      <c r="A115" s="461" t="s">
        <v>153</v>
      </c>
      <c r="B115" s="462" t="s">
        <v>217</v>
      </c>
      <c r="C115" s="462" t="s">
        <v>218</v>
      </c>
      <c r="D115" s="463" t="s">
        <v>218</v>
      </c>
    </row>
    <row r="116" spans="1:4" s="22" customFormat="1" ht="15" customHeight="1" hidden="1">
      <c r="A116" s="446">
        <v>23</v>
      </c>
      <c r="B116" s="422" t="s">
        <v>136</v>
      </c>
      <c r="C116" s="224"/>
      <c r="D116" s="464"/>
    </row>
    <row r="117" spans="1:4" s="22" customFormat="1" ht="15" customHeight="1" hidden="1">
      <c r="A117" s="446"/>
      <c r="B117" s="447" t="s">
        <v>161</v>
      </c>
      <c r="C117" s="224"/>
      <c r="D117" s="224"/>
    </row>
    <row r="118" spans="1:4" s="23" customFormat="1" ht="15" customHeight="1" hidden="1">
      <c r="A118" s="428"/>
      <c r="B118" s="447" t="s">
        <v>137</v>
      </c>
      <c r="C118" s="431"/>
      <c r="D118" s="224"/>
    </row>
    <row r="119" spans="1:4" s="23" customFormat="1" ht="15" customHeight="1" hidden="1">
      <c r="A119" s="428"/>
      <c r="B119" s="447" t="s">
        <v>138</v>
      </c>
      <c r="C119" s="431"/>
      <c r="D119" s="431"/>
    </row>
    <row r="120" spans="1:4" s="23" customFormat="1" ht="15" customHeight="1" hidden="1">
      <c r="A120" s="465"/>
      <c r="B120" s="466" t="s">
        <v>139</v>
      </c>
      <c r="C120" s="467"/>
      <c r="D120" s="460"/>
    </row>
    <row r="121" spans="1:4" s="23" customFormat="1" ht="15" customHeight="1" hidden="1">
      <c r="A121" s="461" t="s">
        <v>153</v>
      </c>
      <c r="B121" s="462" t="s">
        <v>217</v>
      </c>
      <c r="C121" s="462" t="s">
        <v>18</v>
      </c>
      <c r="D121" s="463" t="s">
        <v>18</v>
      </c>
    </row>
    <row r="122" spans="1:4" ht="15" customHeight="1" hidden="1">
      <c r="A122" s="425">
        <v>24</v>
      </c>
      <c r="B122" s="422" t="s">
        <v>140</v>
      </c>
      <c r="C122" s="213"/>
      <c r="D122" s="433"/>
    </row>
    <row r="123" spans="1:4" ht="15" customHeight="1" hidden="1">
      <c r="A123" s="425" t="s">
        <v>244</v>
      </c>
      <c r="B123" s="443" t="s">
        <v>141</v>
      </c>
      <c r="C123" s="213"/>
      <c r="D123" s="433"/>
    </row>
    <row r="124" spans="1:4" ht="15" customHeight="1" hidden="1">
      <c r="A124" s="425"/>
      <c r="B124" s="443" t="s">
        <v>142</v>
      </c>
      <c r="C124" s="213"/>
      <c r="D124" s="433"/>
    </row>
    <row r="125" spans="1:4" ht="15" customHeight="1" hidden="1">
      <c r="A125" s="425"/>
      <c r="B125" s="443" t="s">
        <v>118</v>
      </c>
      <c r="C125" s="213"/>
      <c r="D125" s="433"/>
    </row>
    <row r="126" spans="1:4" ht="15" customHeight="1" hidden="1">
      <c r="A126" s="452" t="s">
        <v>245</v>
      </c>
      <c r="B126" s="459" t="s">
        <v>12</v>
      </c>
      <c r="C126" s="454"/>
      <c r="D126" s="460"/>
    </row>
    <row r="127" spans="1:4" ht="15" customHeight="1" hidden="1">
      <c r="A127" s="455"/>
      <c r="B127" s="456" t="s">
        <v>303</v>
      </c>
      <c r="C127" s="457"/>
      <c r="D127" s="458"/>
    </row>
    <row r="128" spans="1:4" ht="15" customHeight="1" hidden="1">
      <c r="A128" s="425"/>
      <c r="B128" s="443" t="s">
        <v>119</v>
      </c>
      <c r="C128" s="213"/>
      <c r="D128" s="433"/>
    </row>
    <row r="129" spans="1:4" ht="15" customHeight="1" hidden="1">
      <c r="A129" s="425"/>
      <c r="B129" s="443" t="s">
        <v>120</v>
      </c>
      <c r="C129" s="213"/>
      <c r="D129" s="433"/>
    </row>
    <row r="130" spans="1:4" ht="1.5" customHeight="1" hidden="1">
      <c r="A130" s="421"/>
      <c r="B130" s="468" t="s">
        <v>145</v>
      </c>
      <c r="C130" s="469"/>
      <c r="D130" s="470"/>
    </row>
    <row r="131" spans="1:4" ht="18" customHeight="1" hidden="1">
      <c r="A131" s="452"/>
      <c r="B131" s="459"/>
      <c r="C131" s="454"/>
      <c r="D131" s="460"/>
    </row>
    <row r="132" spans="1:4" ht="32.25" customHeight="1" thickBot="1">
      <c r="A132" s="339" t="s">
        <v>272</v>
      </c>
      <c r="B132" s="339" t="s">
        <v>700</v>
      </c>
      <c r="C132" s="434"/>
      <c r="D132" s="394"/>
    </row>
    <row r="133" spans="1:4" ht="28.5" customHeight="1" thickTop="1">
      <c r="A133" s="418" t="s">
        <v>153</v>
      </c>
      <c r="B133" s="419" t="s">
        <v>616</v>
      </c>
      <c r="C133" s="419" t="s">
        <v>701</v>
      </c>
      <c r="D133" s="471" t="s">
        <v>702</v>
      </c>
    </row>
    <row r="134" spans="1:4" ht="15">
      <c r="A134" s="472">
        <v>25</v>
      </c>
      <c r="B134" s="473" t="s">
        <v>703</v>
      </c>
      <c r="C134" s="474">
        <v>1002465290806</v>
      </c>
      <c r="D134" s="475">
        <v>1575560360048</v>
      </c>
    </row>
    <row r="135" spans="1:4" ht="15">
      <c r="A135" s="425"/>
      <c r="B135" s="443" t="s">
        <v>704</v>
      </c>
      <c r="C135" s="213"/>
      <c r="D135" s="464"/>
    </row>
    <row r="136" spans="1:4" s="28" customFormat="1" ht="12.75">
      <c r="A136" s="449"/>
      <c r="B136" s="437" t="s">
        <v>705</v>
      </c>
      <c r="C136" s="213">
        <v>1002465290806</v>
      </c>
      <c r="D136" s="464">
        <v>1575560360048</v>
      </c>
    </row>
    <row r="137" spans="1:4" s="28" customFormat="1" ht="12.75" customHeight="1" hidden="1">
      <c r="A137" s="449"/>
      <c r="B137" s="437" t="s">
        <v>13</v>
      </c>
      <c r="C137" s="439"/>
      <c r="D137" s="476"/>
    </row>
    <row r="138" spans="1:4" ht="15" customHeight="1" hidden="1">
      <c r="A138" s="425">
        <v>26</v>
      </c>
      <c r="B138" s="422" t="s">
        <v>235</v>
      </c>
      <c r="C138" s="213"/>
      <c r="D138" s="464"/>
    </row>
    <row r="139" spans="1:4" ht="15" customHeight="1" hidden="1">
      <c r="A139" s="425"/>
      <c r="B139" s="437" t="s">
        <v>14</v>
      </c>
      <c r="C139" s="213"/>
      <c r="D139" s="464"/>
    </row>
    <row r="140" spans="1:4" ht="15" customHeight="1" hidden="1">
      <c r="A140" s="425"/>
      <c r="B140" s="437" t="s">
        <v>15</v>
      </c>
      <c r="C140" s="213"/>
      <c r="D140" s="464"/>
    </row>
    <row r="141" spans="1:4" ht="15" customHeight="1" hidden="1">
      <c r="A141" s="425"/>
      <c r="B141" s="437" t="s">
        <v>250</v>
      </c>
      <c r="C141" s="213"/>
      <c r="D141" s="464"/>
    </row>
    <row r="142" spans="1:4" ht="15" customHeight="1" hidden="1">
      <c r="A142" s="425"/>
      <c r="B142" s="437" t="s">
        <v>251</v>
      </c>
      <c r="C142" s="213"/>
      <c r="D142" s="464"/>
    </row>
    <row r="143" spans="1:4" ht="15" customHeight="1" hidden="1">
      <c r="A143" s="425"/>
      <c r="B143" s="437" t="s">
        <v>252</v>
      </c>
      <c r="C143" s="213"/>
      <c r="D143" s="464"/>
    </row>
    <row r="144" spans="1:4" ht="15" customHeight="1" hidden="1">
      <c r="A144" s="425"/>
      <c r="B144" s="437" t="s">
        <v>253</v>
      </c>
      <c r="C144" s="213"/>
      <c r="D144" s="464"/>
    </row>
    <row r="145" spans="1:4" ht="15">
      <c r="A145" s="425">
        <v>27</v>
      </c>
      <c r="B145" s="422" t="s">
        <v>706</v>
      </c>
      <c r="C145" s="216">
        <v>1002465290806</v>
      </c>
      <c r="D145" s="477">
        <v>1575560360048</v>
      </c>
    </row>
    <row r="146" spans="1:4" ht="15">
      <c r="A146" s="425"/>
      <c r="B146" s="443" t="s">
        <v>704</v>
      </c>
      <c r="C146" s="213"/>
      <c r="D146" s="464"/>
    </row>
    <row r="147" spans="1:4" ht="15">
      <c r="A147" s="425"/>
      <c r="B147" s="437" t="s">
        <v>707</v>
      </c>
      <c r="C147" s="213">
        <v>1002465290806</v>
      </c>
      <c r="D147" s="225">
        <v>1575560360048</v>
      </c>
    </row>
    <row r="148" spans="1:4" ht="15">
      <c r="A148" s="425"/>
      <c r="B148" s="437" t="s">
        <v>708</v>
      </c>
      <c r="C148" s="213"/>
      <c r="D148" s="464"/>
    </row>
    <row r="149" spans="1:4" ht="21" customHeight="1">
      <c r="A149" s="425">
        <v>28</v>
      </c>
      <c r="B149" s="422" t="s">
        <v>709</v>
      </c>
      <c r="C149" s="216">
        <v>885093227930.6599</v>
      </c>
      <c r="D149" s="478">
        <v>1370441906497</v>
      </c>
    </row>
    <row r="150" spans="1:4" ht="18.75" customHeight="1">
      <c r="A150" s="425"/>
      <c r="B150" s="443" t="s">
        <v>710</v>
      </c>
      <c r="C150" s="213">
        <v>885093227930.6599</v>
      </c>
      <c r="D150" s="225">
        <v>1370441906497</v>
      </c>
    </row>
    <row r="151" spans="1:4" ht="15" customHeight="1" hidden="1">
      <c r="A151" s="425"/>
      <c r="B151" s="443" t="s">
        <v>146</v>
      </c>
      <c r="C151" s="213"/>
      <c r="D151" s="464"/>
    </row>
    <row r="152" spans="1:4" ht="15" customHeight="1" hidden="1">
      <c r="A152" s="425"/>
      <c r="B152" s="443" t="s">
        <v>293</v>
      </c>
      <c r="C152" s="213"/>
      <c r="D152" s="464"/>
    </row>
    <row r="153" spans="1:4" ht="15" customHeight="1" hidden="1">
      <c r="A153" s="425"/>
      <c r="B153" s="443" t="s">
        <v>1</v>
      </c>
      <c r="C153" s="213"/>
      <c r="D153" s="464"/>
    </row>
    <row r="154" spans="1:4" ht="15" customHeight="1" hidden="1">
      <c r="A154" s="425"/>
      <c r="B154" s="443" t="s">
        <v>73</v>
      </c>
      <c r="C154" s="213"/>
      <c r="D154" s="464"/>
    </row>
    <row r="155" spans="1:4" ht="15" customHeight="1" hidden="1">
      <c r="A155" s="425"/>
      <c r="B155" s="443" t="s">
        <v>74</v>
      </c>
      <c r="C155" s="213"/>
      <c r="D155" s="464"/>
    </row>
    <row r="156" spans="1:4" ht="15" customHeight="1" hidden="1">
      <c r="A156" s="425"/>
      <c r="B156" s="443" t="s">
        <v>75</v>
      </c>
      <c r="C156" s="213"/>
      <c r="D156" s="464"/>
    </row>
    <row r="157" spans="1:4" ht="15" customHeight="1" hidden="1">
      <c r="A157" s="425"/>
      <c r="B157" s="443" t="s">
        <v>148</v>
      </c>
      <c r="C157" s="213"/>
      <c r="D157" s="464"/>
    </row>
    <row r="158" spans="1:4" ht="21" customHeight="1">
      <c r="A158" s="425">
        <v>29</v>
      </c>
      <c r="B158" s="422" t="s">
        <v>711</v>
      </c>
      <c r="C158" s="216">
        <v>162360450</v>
      </c>
      <c r="D158" s="477">
        <v>774318416</v>
      </c>
    </row>
    <row r="159" spans="1:233" s="23" customFormat="1" ht="21.75" customHeight="1">
      <c r="A159" s="428"/>
      <c r="B159" s="479" t="s">
        <v>712</v>
      </c>
      <c r="C159" s="480">
        <v>162360450</v>
      </c>
      <c r="D159" s="430">
        <v>774318416</v>
      </c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</row>
    <row r="160" spans="1:233" s="23" customFormat="1" ht="15" customHeight="1" hidden="1">
      <c r="A160" s="428"/>
      <c r="B160" s="479" t="s">
        <v>300</v>
      </c>
      <c r="C160" s="480"/>
      <c r="D160" s="430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</row>
    <row r="161" spans="1:233" s="23" customFormat="1" ht="15" customHeight="1" hidden="1">
      <c r="A161" s="428"/>
      <c r="B161" s="479" t="s">
        <v>301</v>
      </c>
      <c r="C161" s="480"/>
      <c r="D161" s="430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</row>
    <row r="162" spans="1:233" s="23" customFormat="1" ht="15" customHeight="1" hidden="1">
      <c r="A162" s="428"/>
      <c r="B162" s="479" t="s">
        <v>19</v>
      </c>
      <c r="C162" s="480"/>
      <c r="D162" s="430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</row>
    <row r="163" spans="1:233" s="23" customFormat="1" ht="15" customHeight="1" hidden="1">
      <c r="A163" s="428"/>
      <c r="B163" s="479" t="s">
        <v>234</v>
      </c>
      <c r="C163" s="480"/>
      <c r="D163" s="430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</row>
    <row r="164" spans="1:233" s="23" customFormat="1" ht="15" customHeight="1" hidden="1">
      <c r="A164" s="428"/>
      <c r="B164" s="479" t="s">
        <v>72</v>
      </c>
      <c r="C164" s="480"/>
      <c r="D164" s="430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</row>
    <row r="165" spans="1:233" s="23" customFormat="1" ht="15" customHeight="1" hidden="1">
      <c r="A165" s="428"/>
      <c r="B165" s="479" t="s">
        <v>20</v>
      </c>
      <c r="C165" s="480"/>
      <c r="D165" s="430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</row>
    <row r="166" spans="1:233" s="36" customFormat="1" ht="15" customHeight="1" hidden="1">
      <c r="A166" s="444"/>
      <c r="B166" s="479" t="s">
        <v>77</v>
      </c>
      <c r="C166" s="480"/>
      <c r="D166" s="430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</row>
    <row r="167" spans="1:233" s="36" customFormat="1" ht="26.25" customHeight="1" hidden="1" thickTop="1">
      <c r="A167" s="418" t="s">
        <v>153</v>
      </c>
      <c r="B167" s="419" t="s">
        <v>217</v>
      </c>
      <c r="C167" s="419" t="s">
        <v>218</v>
      </c>
      <c r="D167" s="471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</row>
    <row r="168" spans="1:4" ht="20.25" customHeight="1">
      <c r="A168" s="425">
        <v>30</v>
      </c>
      <c r="B168" s="422" t="s">
        <v>713</v>
      </c>
      <c r="C168" s="216">
        <v>17703313774</v>
      </c>
      <c r="D168" s="477">
        <v>40063400775</v>
      </c>
    </row>
    <row r="169" spans="1:4" ht="15">
      <c r="A169" s="425"/>
      <c r="B169" s="481" t="s">
        <v>714</v>
      </c>
      <c r="C169" s="482">
        <v>17694611002</v>
      </c>
      <c r="D169" s="225">
        <v>40040512608</v>
      </c>
    </row>
    <row r="170" spans="1:4" s="45" customFormat="1" ht="15">
      <c r="A170" s="449"/>
      <c r="B170" s="481" t="s">
        <v>715</v>
      </c>
      <c r="C170" s="483">
        <v>9276713551</v>
      </c>
      <c r="D170" s="484">
        <v>16191052901</v>
      </c>
    </row>
    <row r="171" spans="1:4" s="45" customFormat="1" ht="15">
      <c r="A171" s="449"/>
      <c r="B171" s="481" t="s">
        <v>716</v>
      </c>
      <c r="C171" s="483">
        <v>8417897451</v>
      </c>
      <c r="D171" s="484">
        <v>23849459707</v>
      </c>
    </row>
    <row r="172" spans="1:4" s="45" customFormat="1" ht="15" customHeight="1" hidden="1">
      <c r="A172" s="449"/>
      <c r="B172" s="485" t="s">
        <v>236</v>
      </c>
      <c r="C172" s="483"/>
      <c r="D172" s="484"/>
    </row>
    <row r="173" spans="1:4" ht="15" customHeight="1" hidden="1">
      <c r="A173" s="425"/>
      <c r="B173" s="481" t="s">
        <v>144</v>
      </c>
      <c r="C173" s="441"/>
      <c r="D173" s="478"/>
    </row>
    <row r="174" spans="1:4" ht="15" customHeight="1" hidden="1">
      <c r="A174" s="425"/>
      <c r="B174" s="481" t="s">
        <v>160</v>
      </c>
      <c r="C174" s="441"/>
      <c r="D174" s="478"/>
    </row>
    <row r="175" spans="1:4" ht="15" customHeight="1" hidden="1">
      <c r="A175" s="425"/>
      <c r="B175" s="481" t="s">
        <v>286</v>
      </c>
      <c r="C175" s="441"/>
      <c r="D175" s="478"/>
    </row>
    <row r="176" spans="1:4" s="22" customFormat="1" ht="15">
      <c r="A176" s="446"/>
      <c r="B176" s="479" t="s">
        <v>717</v>
      </c>
      <c r="C176" s="482">
        <v>8702772</v>
      </c>
      <c r="D176" s="464">
        <v>22888167</v>
      </c>
    </row>
    <row r="177" spans="1:4" s="22" customFormat="1" ht="16.5" customHeight="1">
      <c r="A177" s="446"/>
      <c r="B177" s="479" t="s">
        <v>718</v>
      </c>
      <c r="C177" s="482">
        <v>0</v>
      </c>
      <c r="D177" s="464">
        <v>0</v>
      </c>
    </row>
    <row r="178" spans="1:4" s="22" customFormat="1" ht="16.5" customHeight="1" hidden="1">
      <c r="A178" s="446"/>
      <c r="B178" s="479" t="s">
        <v>130</v>
      </c>
      <c r="C178" s="482"/>
      <c r="D178" s="464"/>
    </row>
    <row r="179" spans="1:4" s="22" customFormat="1" ht="16.5" customHeight="1" hidden="1">
      <c r="A179" s="446"/>
      <c r="B179" s="479" t="s">
        <v>237</v>
      </c>
      <c r="C179" s="482"/>
      <c r="D179" s="464"/>
    </row>
    <row r="180" spans="1:4" s="22" customFormat="1" ht="16.5" customHeight="1">
      <c r="A180" s="446">
        <v>31</v>
      </c>
      <c r="B180" s="422" t="s">
        <v>719</v>
      </c>
      <c r="C180" s="441">
        <v>2767290966</v>
      </c>
      <c r="D180" s="478">
        <v>7360740776</v>
      </c>
    </row>
    <row r="181" spans="1:4" s="22" customFormat="1" ht="17.25" customHeight="1">
      <c r="A181" s="446"/>
      <c r="B181" s="486" t="s">
        <v>720</v>
      </c>
      <c r="C181" s="482">
        <v>2767290966</v>
      </c>
      <c r="D181" s="464">
        <v>7360740776</v>
      </c>
    </row>
    <row r="182" spans="1:4" s="22" customFormat="1" ht="17.25" customHeight="1" hidden="1">
      <c r="A182" s="446"/>
      <c r="B182" s="486" t="s">
        <v>84</v>
      </c>
      <c r="C182" s="482"/>
      <c r="D182" s="464"/>
    </row>
    <row r="183" spans="1:4" s="22" customFormat="1" ht="17.25" customHeight="1" hidden="1">
      <c r="A183" s="446"/>
      <c r="B183" s="486" t="s">
        <v>85</v>
      </c>
      <c r="C183" s="482"/>
      <c r="D183" s="464"/>
    </row>
    <row r="184" spans="1:4" s="22" customFormat="1" ht="21" customHeight="1" hidden="1">
      <c r="A184" s="446">
        <v>32</v>
      </c>
      <c r="B184" s="422" t="s">
        <v>283</v>
      </c>
      <c r="C184" s="482"/>
      <c r="D184" s="464"/>
    </row>
    <row r="185" spans="1:233" s="36" customFormat="1" ht="15">
      <c r="A185" s="444">
        <v>33</v>
      </c>
      <c r="B185" s="487" t="s">
        <v>721</v>
      </c>
      <c r="C185" s="488">
        <v>1014979901921.5</v>
      </c>
      <c r="D185" s="489">
        <v>1613848077702</v>
      </c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  <c r="FJ185" s="25"/>
      <c r="FK185" s="25"/>
      <c r="FL185" s="25"/>
      <c r="FM185" s="25"/>
      <c r="FN185" s="25"/>
      <c r="FO185" s="25"/>
      <c r="FP185" s="25"/>
      <c r="FQ185" s="25"/>
      <c r="FR185" s="25"/>
      <c r="FS185" s="25"/>
      <c r="FT185" s="25"/>
      <c r="FU185" s="25"/>
      <c r="FV185" s="25"/>
      <c r="FW185" s="25"/>
      <c r="FX185" s="25"/>
      <c r="FY185" s="25"/>
      <c r="FZ185" s="25"/>
      <c r="GA185" s="25"/>
      <c r="GB185" s="25"/>
      <c r="GC185" s="25"/>
      <c r="GD185" s="25"/>
      <c r="GE185" s="25"/>
      <c r="GF185" s="25"/>
      <c r="GG185" s="25"/>
      <c r="GH185" s="25"/>
      <c r="GI185" s="25"/>
      <c r="GJ185" s="25"/>
      <c r="GK185" s="25"/>
      <c r="GL185" s="25"/>
      <c r="GM185" s="25"/>
      <c r="GN185" s="25"/>
      <c r="GO185" s="25"/>
      <c r="GP185" s="25"/>
      <c r="GQ185" s="25"/>
      <c r="GR185" s="25"/>
      <c r="GS185" s="25"/>
      <c r="GT185" s="25"/>
      <c r="GU185" s="25"/>
      <c r="GV185" s="25"/>
      <c r="GW185" s="25"/>
      <c r="GX185" s="25"/>
      <c r="GY185" s="25"/>
      <c r="GZ185" s="25"/>
      <c r="HA185" s="25"/>
      <c r="HB185" s="25"/>
      <c r="HC185" s="25"/>
      <c r="HD185" s="25"/>
      <c r="HE185" s="25"/>
      <c r="HF185" s="25"/>
      <c r="HG185" s="25"/>
      <c r="HH185" s="25"/>
      <c r="HI185" s="25"/>
      <c r="HJ185" s="25"/>
      <c r="HK185" s="25"/>
      <c r="HL185" s="25"/>
      <c r="HM185" s="25"/>
      <c r="HN185" s="25"/>
      <c r="HO185" s="25"/>
      <c r="HP185" s="25"/>
      <c r="HQ185" s="25"/>
      <c r="HR185" s="25"/>
      <c r="HS185" s="25"/>
      <c r="HT185" s="25"/>
      <c r="HU185" s="25"/>
      <c r="HV185" s="25"/>
      <c r="HW185" s="25"/>
      <c r="HX185" s="25"/>
      <c r="HY185" s="25"/>
    </row>
    <row r="186" spans="1:233" s="36" customFormat="1" ht="15">
      <c r="A186" s="444"/>
      <c r="B186" s="490" t="s">
        <v>722</v>
      </c>
      <c r="C186" s="216">
        <v>280887312694</v>
      </c>
      <c r="D186" s="491">
        <v>542875385331</v>
      </c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  <c r="FJ186" s="25"/>
      <c r="FK186" s="25"/>
      <c r="FL186" s="25"/>
      <c r="FM186" s="25"/>
      <c r="FN186" s="25"/>
      <c r="FO186" s="25"/>
      <c r="FP186" s="25"/>
      <c r="FQ186" s="25"/>
      <c r="FR186" s="25"/>
      <c r="FS186" s="25"/>
      <c r="FT186" s="25"/>
      <c r="FU186" s="25"/>
      <c r="FV186" s="25"/>
      <c r="FW186" s="25"/>
      <c r="FX186" s="25"/>
      <c r="FY186" s="25"/>
      <c r="FZ186" s="25"/>
      <c r="GA186" s="25"/>
      <c r="GB186" s="25"/>
      <c r="GC186" s="25"/>
      <c r="GD186" s="25"/>
      <c r="GE186" s="25"/>
      <c r="GF186" s="25"/>
      <c r="GG186" s="25"/>
      <c r="GH186" s="25"/>
      <c r="GI186" s="25"/>
      <c r="GJ186" s="25"/>
      <c r="GK186" s="25"/>
      <c r="GL186" s="25"/>
      <c r="GM186" s="25"/>
      <c r="GN186" s="25"/>
      <c r="GO186" s="25"/>
      <c r="GP186" s="25"/>
      <c r="GQ186" s="25"/>
      <c r="GR186" s="25"/>
      <c r="GS186" s="25"/>
      <c r="GT186" s="25"/>
      <c r="GU186" s="25"/>
      <c r="GV186" s="25"/>
      <c r="GW186" s="25"/>
      <c r="GX186" s="25"/>
      <c r="GY186" s="25"/>
      <c r="GZ186" s="25"/>
      <c r="HA186" s="25"/>
      <c r="HB186" s="25"/>
      <c r="HC186" s="25"/>
      <c r="HD186" s="25"/>
      <c r="HE186" s="25"/>
      <c r="HF186" s="25"/>
      <c r="HG186" s="25"/>
      <c r="HH186" s="25"/>
      <c r="HI186" s="25"/>
      <c r="HJ186" s="25"/>
      <c r="HK186" s="25"/>
      <c r="HL186" s="25"/>
      <c r="HM186" s="25"/>
      <c r="HN186" s="25"/>
      <c r="HO186" s="25"/>
      <c r="HP186" s="25"/>
      <c r="HQ186" s="25"/>
      <c r="HR186" s="25"/>
      <c r="HS186" s="25"/>
      <c r="HT186" s="25"/>
      <c r="HU186" s="25"/>
      <c r="HV186" s="25"/>
      <c r="HW186" s="25"/>
      <c r="HX186" s="25"/>
      <c r="HY186" s="25"/>
    </row>
    <row r="187" spans="1:233" s="36" customFormat="1" ht="15.75" customHeight="1">
      <c r="A187" s="444"/>
      <c r="B187" s="445" t="s">
        <v>723</v>
      </c>
      <c r="C187" s="213">
        <v>129359405049</v>
      </c>
      <c r="D187" s="430">
        <v>221686090538</v>
      </c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  <c r="FJ187" s="25"/>
      <c r="FK187" s="25"/>
      <c r="FL187" s="25"/>
      <c r="FM187" s="25"/>
      <c r="FN187" s="25"/>
      <c r="FO187" s="25"/>
      <c r="FP187" s="25"/>
      <c r="FQ187" s="25"/>
      <c r="FR187" s="25"/>
      <c r="FS187" s="25"/>
      <c r="FT187" s="25"/>
      <c r="FU187" s="25"/>
      <c r="FV187" s="25"/>
      <c r="FW187" s="25"/>
      <c r="FX187" s="25"/>
      <c r="FY187" s="25"/>
      <c r="FZ187" s="25"/>
      <c r="GA187" s="25"/>
      <c r="GB187" s="25"/>
      <c r="GC187" s="25"/>
      <c r="GD187" s="25"/>
      <c r="GE187" s="25"/>
      <c r="GF187" s="25"/>
      <c r="GG187" s="25"/>
      <c r="GH187" s="25"/>
      <c r="GI187" s="25"/>
      <c r="GJ187" s="25"/>
      <c r="GK187" s="25"/>
      <c r="GL187" s="25"/>
      <c r="GM187" s="25"/>
      <c r="GN187" s="25"/>
      <c r="GO187" s="25"/>
      <c r="GP187" s="25"/>
      <c r="GQ187" s="25"/>
      <c r="GR187" s="25"/>
      <c r="GS187" s="25"/>
      <c r="GT187" s="25"/>
      <c r="GU187" s="25"/>
      <c r="GV187" s="25"/>
      <c r="GW187" s="25"/>
      <c r="GX187" s="25"/>
      <c r="GY187" s="25"/>
      <c r="GZ187" s="25"/>
      <c r="HA187" s="25"/>
      <c r="HB187" s="25"/>
      <c r="HC187" s="25"/>
      <c r="HD187" s="25"/>
      <c r="HE187" s="25"/>
      <c r="HF187" s="25"/>
      <c r="HG187" s="25"/>
      <c r="HH187" s="25"/>
      <c r="HI187" s="25"/>
      <c r="HJ187" s="25"/>
      <c r="HK187" s="25"/>
      <c r="HL187" s="25"/>
      <c r="HM187" s="25"/>
      <c r="HN187" s="25"/>
      <c r="HO187" s="25"/>
      <c r="HP187" s="25"/>
      <c r="HQ187" s="25"/>
      <c r="HR187" s="25"/>
      <c r="HS187" s="25"/>
      <c r="HT187" s="25"/>
      <c r="HU187" s="25"/>
      <c r="HV187" s="25"/>
      <c r="HW187" s="25"/>
      <c r="HX187" s="25"/>
      <c r="HY187" s="25"/>
    </row>
    <row r="188" spans="1:233" s="36" customFormat="1" ht="15.75" customHeight="1">
      <c r="A188" s="444"/>
      <c r="B188" s="445" t="s">
        <v>724</v>
      </c>
      <c r="C188" s="213">
        <v>141445603020</v>
      </c>
      <c r="D188" s="430">
        <v>307307747634</v>
      </c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P188" s="25"/>
      <c r="FQ188" s="25"/>
      <c r="FR188" s="25"/>
      <c r="FS188" s="25"/>
      <c r="FT188" s="25"/>
      <c r="FU188" s="25"/>
      <c r="FV188" s="25"/>
      <c r="FW188" s="25"/>
      <c r="FX188" s="25"/>
      <c r="FY188" s="25"/>
      <c r="FZ188" s="25"/>
      <c r="GA188" s="25"/>
      <c r="GB188" s="25"/>
      <c r="GC188" s="25"/>
      <c r="GD188" s="25"/>
      <c r="GE188" s="25"/>
      <c r="GF188" s="25"/>
      <c r="GG188" s="25"/>
      <c r="GH188" s="25"/>
      <c r="GI188" s="25"/>
      <c r="GJ188" s="25"/>
      <c r="GK188" s="25"/>
      <c r="GL188" s="25"/>
      <c r="GM188" s="25"/>
      <c r="GN188" s="25"/>
      <c r="GO188" s="25"/>
      <c r="GP188" s="25"/>
      <c r="GQ188" s="25"/>
      <c r="GR188" s="25"/>
      <c r="GS188" s="25"/>
      <c r="GT188" s="25"/>
      <c r="GU188" s="25"/>
      <c r="GV188" s="25"/>
      <c r="GW188" s="25"/>
      <c r="GX188" s="25"/>
      <c r="GY188" s="25"/>
      <c r="GZ188" s="25"/>
      <c r="HA188" s="25"/>
      <c r="HB188" s="25"/>
      <c r="HC188" s="25"/>
      <c r="HD188" s="25"/>
      <c r="HE188" s="25"/>
      <c r="HF188" s="25"/>
      <c r="HG188" s="25"/>
      <c r="HH188" s="25"/>
      <c r="HI188" s="25"/>
      <c r="HJ188" s="25"/>
      <c r="HK188" s="25"/>
      <c r="HL188" s="25"/>
      <c r="HM188" s="25"/>
      <c r="HN188" s="25"/>
      <c r="HO188" s="25"/>
      <c r="HP188" s="25"/>
      <c r="HQ188" s="25"/>
      <c r="HR188" s="25"/>
      <c r="HS188" s="25"/>
      <c r="HT188" s="25"/>
      <c r="HU188" s="25"/>
      <c r="HV188" s="25"/>
      <c r="HW188" s="25"/>
      <c r="HX188" s="25"/>
      <c r="HY188" s="25"/>
    </row>
    <row r="189" spans="1:233" s="36" customFormat="1" ht="15.75" customHeight="1">
      <c r="A189" s="444"/>
      <c r="B189" s="445" t="s">
        <v>725</v>
      </c>
      <c r="C189" s="213">
        <v>10082304625</v>
      </c>
      <c r="D189" s="430">
        <v>13881547159</v>
      </c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P189" s="25"/>
      <c r="FQ189" s="25"/>
      <c r="FR189" s="25"/>
      <c r="FS189" s="25"/>
      <c r="FT189" s="25"/>
      <c r="FU189" s="25"/>
      <c r="FV189" s="25"/>
      <c r="FW189" s="25"/>
      <c r="FX189" s="25"/>
      <c r="FY189" s="25"/>
      <c r="FZ189" s="25"/>
      <c r="GA189" s="25"/>
      <c r="GB189" s="25"/>
      <c r="GC189" s="25"/>
      <c r="GD189" s="25"/>
      <c r="GE189" s="25"/>
      <c r="GF189" s="25"/>
      <c r="GG189" s="25"/>
      <c r="GH189" s="25"/>
      <c r="GI189" s="25"/>
      <c r="GJ189" s="25"/>
      <c r="GK189" s="25"/>
      <c r="GL189" s="25"/>
      <c r="GM189" s="25"/>
      <c r="GN189" s="25"/>
      <c r="GO189" s="25"/>
      <c r="GP189" s="25"/>
      <c r="GQ189" s="25"/>
      <c r="GR189" s="25"/>
      <c r="GS189" s="25"/>
      <c r="GT189" s="25"/>
      <c r="GU189" s="25"/>
      <c r="GV189" s="25"/>
      <c r="GW189" s="25"/>
      <c r="GX189" s="25"/>
      <c r="GY189" s="25"/>
      <c r="GZ189" s="25"/>
      <c r="HA189" s="25"/>
      <c r="HB189" s="25"/>
      <c r="HC189" s="25"/>
      <c r="HD189" s="25"/>
      <c r="HE189" s="25"/>
      <c r="HF189" s="25"/>
      <c r="HG189" s="25"/>
      <c r="HH189" s="25"/>
      <c r="HI189" s="25"/>
      <c r="HJ189" s="25"/>
      <c r="HK189" s="25"/>
      <c r="HL189" s="25"/>
      <c r="HM189" s="25"/>
      <c r="HN189" s="25"/>
      <c r="HO189" s="25"/>
      <c r="HP189" s="25"/>
      <c r="HQ189" s="25"/>
      <c r="HR189" s="25"/>
      <c r="HS189" s="25"/>
      <c r="HT189" s="25"/>
      <c r="HU189" s="25"/>
      <c r="HV189" s="25"/>
      <c r="HW189" s="25"/>
      <c r="HX189" s="25"/>
      <c r="HY189" s="25"/>
    </row>
    <row r="190" spans="1:233" s="91" customFormat="1" ht="19.5" customHeight="1">
      <c r="A190" s="492"/>
      <c r="B190" s="490" t="s">
        <v>726</v>
      </c>
      <c r="C190" s="216">
        <v>117141312850</v>
      </c>
      <c r="D190" s="491">
        <v>259342918242</v>
      </c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P190" s="25"/>
      <c r="FQ190" s="25"/>
      <c r="FR190" s="25"/>
      <c r="FS190" s="25"/>
      <c r="FT190" s="25"/>
      <c r="FU190" s="25"/>
      <c r="FV190" s="25"/>
      <c r="FW190" s="25"/>
      <c r="FX190" s="25"/>
      <c r="FY190" s="25"/>
      <c r="FZ190" s="25"/>
      <c r="GA190" s="25"/>
      <c r="GB190" s="25"/>
      <c r="GC190" s="25"/>
      <c r="GD190" s="25"/>
      <c r="GE190" s="25"/>
      <c r="GF190" s="25"/>
      <c r="GG190" s="25"/>
      <c r="GH190" s="25"/>
      <c r="GI190" s="25"/>
      <c r="GJ190" s="25"/>
      <c r="GK190" s="25"/>
      <c r="GL190" s="25"/>
      <c r="GM190" s="25"/>
      <c r="GN190" s="25"/>
      <c r="GO190" s="25"/>
      <c r="GP190" s="25"/>
      <c r="GQ190" s="25"/>
      <c r="GR190" s="25"/>
      <c r="GS190" s="25"/>
      <c r="GT190" s="25"/>
      <c r="GU190" s="25"/>
      <c r="GV190" s="25"/>
      <c r="GW190" s="25"/>
      <c r="GX190" s="25"/>
      <c r="GY190" s="25"/>
      <c r="GZ190" s="25"/>
      <c r="HA190" s="25"/>
      <c r="HB190" s="25"/>
      <c r="HC190" s="25"/>
      <c r="HD190" s="25"/>
      <c r="HE190" s="25"/>
      <c r="HF190" s="25"/>
      <c r="HG190" s="25"/>
      <c r="HH190" s="25"/>
      <c r="HI190" s="25"/>
      <c r="HJ190" s="25"/>
      <c r="HK190" s="25"/>
      <c r="HL190" s="25"/>
      <c r="HM190" s="25"/>
      <c r="HN190" s="25"/>
      <c r="HO190" s="25"/>
      <c r="HP190" s="25"/>
      <c r="HQ190" s="25"/>
      <c r="HR190" s="25"/>
      <c r="HS190" s="25"/>
      <c r="HT190" s="25"/>
      <c r="HU190" s="25"/>
      <c r="HV190" s="25"/>
      <c r="HW190" s="25"/>
      <c r="HX190" s="25"/>
      <c r="HY190" s="25"/>
    </row>
    <row r="191" spans="1:233" s="36" customFormat="1" ht="15" customHeight="1">
      <c r="A191" s="444"/>
      <c r="B191" s="445" t="s">
        <v>727</v>
      </c>
      <c r="C191" s="213">
        <v>96259944000</v>
      </c>
      <c r="D191" s="430">
        <v>215490146000</v>
      </c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  <c r="FJ191" s="25"/>
      <c r="FK191" s="25"/>
      <c r="FL191" s="25"/>
      <c r="FM191" s="25"/>
      <c r="FN191" s="25"/>
      <c r="FO191" s="25"/>
      <c r="FP191" s="25"/>
      <c r="FQ191" s="25"/>
      <c r="FR191" s="25"/>
      <c r="FS191" s="25"/>
      <c r="FT191" s="25"/>
      <c r="FU191" s="25"/>
      <c r="FV191" s="25"/>
      <c r="FW191" s="25"/>
      <c r="FX191" s="25"/>
      <c r="FY191" s="25"/>
      <c r="FZ191" s="25"/>
      <c r="GA191" s="25"/>
      <c r="GB191" s="25"/>
      <c r="GC191" s="25"/>
      <c r="GD191" s="25"/>
      <c r="GE191" s="25"/>
      <c r="GF191" s="25"/>
      <c r="GG191" s="25"/>
      <c r="GH191" s="25"/>
      <c r="GI191" s="25"/>
      <c r="GJ191" s="25"/>
      <c r="GK191" s="25"/>
      <c r="GL191" s="25"/>
      <c r="GM191" s="25"/>
      <c r="GN191" s="25"/>
      <c r="GO191" s="25"/>
      <c r="GP191" s="25"/>
      <c r="GQ191" s="25"/>
      <c r="GR191" s="25"/>
      <c r="GS191" s="25"/>
      <c r="GT191" s="25"/>
      <c r="GU191" s="25"/>
      <c r="GV191" s="25"/>
      <c r="GW191" s="25"/>
      <c r="GX191" s="25"/>
      <c r="GY191" s="25"/>
      <c r="GZ191" s="25"/>
      <c r="HA191" s="25"/>
      <c r="HB191" s="25"/>
      <c r="HC191" s="25"/>
      <c r="HD191" s="25"/>
      <c r="HE191" s="25"/>
      <c r="HF191" s="25"/>
      <c r="HG191" s="25"/>
      <c r="HH191" s="25"/>
      <c r="HI191" s="25"/>
      <c r="HJ191" s="25"/>
      <c r="HK191" s="25"/>
      <c r="HL191" s="25"/>
      <c r="HM191" s="25"/>
      <c r="HN191" s="25"/>
      <c r="HO191" s="25"/>
      <c r="HP191" s="25"/>
      <c r="HQ191" s="25"/>
      <c r="HR191" s="25"/>
      <c r="HS191" s="25"/>
      <c r="HT191" s="25"/>
      <c r="HU191" s="25"/>
      <c r="HV191" s="25"/>
      <c r="HW191" s="25"/>
      <c r="HX191" s="25"/>
      <c r="HY191" s="25"/>
    </row>
    <row r="192" spans="1:233" s="36" customFormat="1" ht="15" customHeight="1">
      <c r="A192" s="444"/>
      <c r="B192" s="445" t="s">
        <v>728</v>
      </c>
      <c r="C192" s="213">
        <v>13609675762</v>
      </c>
      <c r="D192" s="430">
        <v>28737119242</v>
      </c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P192" s="25"/>
      <c r="FQ192" s="25"/>
      <c r="FR192" s="25"/>
      <c r="FS192" s="25"/>
      <c r="FT192" s="25"/>
      <c r="FU192" s="25"/>
      <c r="FV192" s="25"/>
      <c r="FW192" s="25"/>
      <c r="FX192" s="25"/>
      <c r="FY192" s="25"/>
      <c r="FZ192" s="25"/>
      <c r="GA192" s="25"/>
      <c r="GB192" s="25"/>
      <c r="GC192" s="25"/>
      <c r="GD192" s="25"/>
      <c r="GE192" s="25"/>
      <c r="GF192" s="25"/>
      <c r="GG192" s="25"/>
      <c r="GH192" s="25"/>
      <c r="GI192" s="25"/>
      <c r="GJ192" s="25"/>
      <c r="GK192" s="25"/>
      <c r="GL192" s="25"/>
      <c r="GM192" s="25"/>
      <c r="GN192" s="25"/>
      <c r="GO192" s="25"/>
      <c r="GP192" s="25"/>
      <c r="GQ192" s="25"/>
      <c r="GR192" s="25"/>
      <c r="GS192" s="25"/>
      <c r="GT192" s="25"/>
      <c r="GU192" s="25"/>
      <c r="GV192" s="25"/>
      <c r="GW192" s="25"/>
      <c r="GX192" s="25"/>
      <c r="GY192" s="25"/>
      <c r="GZ192" s="25"/>
      <c r="HA192" s="25"/>
      <c r="HB192" s="25"/>
      <c r="HC192" s="25"/>
      <c r="HD192" s="25"/>
      <c r="HE192" s="25"/>
      <c r="HF192" s="25"/>
      <c r="HG192" s="25"/>
      <c r="HH192" s="25"/>
      <c r="HI192" s="25"/>
      <c r="HJ192" s="25"/>
      <c r="HK192" s="25"/>
      <c r="HL192" s="25"/>
      <c r="HM192" s="25"/>
      <c r="HN192" s="25"/>
      <c r="HO192" s="25"/>
      <c r="HP192" s="25"/>
      <c r="HQ192" s="25"/>
      <c r="HR192" s="25"/>
      <c r="HS192" s="25"/>
      <c r="HT192" s="25"/>
      <c r="HU192" s="25"/>
      <c r="HV192" s="25"/>
      <c r="HW192" s="25"/>
      <c r="HX192" s="25"/>
      <c r="HY192" s="25"/>
    </row>
    <row r="193" spans="1:233" s="36" customFormat="1" ht="15" customHeight="1">
      <c r="A193" s="444"/>
      <c r="B193" s="445" t="s">
        <v>729</v>
      </c>
      <c r="C193" s="213">
        <v>7271693088</v>
      </c>
      <c r="D193" s="430">
        <v>15115653000</v>
      </c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  <c r="FJ193" s="25"/>
      <c r="FK193" s="25"/>
      <c r="FL193" s="25"/>
      <c r="FM193" s="25"/>
      <c r="FN193" s="25"/>
      <c r="FO193" s="25"/>
      <c r="FP193" s="25"/>
      <c r="FQ193" s="25"/>
      <c r="FR193" s="25"/>
      <c r="FS193" s="25"/>
      <c r="FT193" s="25"/>
      <c r="FU193" s="25"/>
      <c r="FV193" s="25"/>
      <c r="FW193" s="25"/>
      <c r="FX193" s="25"/>
      <c r="FY193" s="25"/>
      <c r="FZ193" s="25"/>
      <c r="GA193" s="25"/>
      <c r="GB193" s="25"/>
      <c r="GC193" s="25"/>
      <c r="GD193" s="25"/>
      <c r="GE193" s="25"/>
      <c r="GF193" s="25"/>
      <c r="GG193" s="25"/>
      <c r="GH193" s="25"/>
      <c r="GI193" s="25"/>
      <c r="GJ193" s="25"/>
      <c r="GK193" s="25"/>
      <c r="GL193" s="25"/>
      <c r="GM193" s="25"/>
      <c r="GN193" s="25"/>
      <c r="GO193" s="25"/>
      <c r="GP193" s="25"/>
      <c r="GQ193" s="25"/>
      <c r="GR193" s="25"/>
      <c r="GS193" s="25"/>
      <c r="GT193" s="25"/>
      <c r="GU193" s="25"/>
      <c r="GV193" s="25"/>
      <c r="GW193" s="25"/>
      <c r="GX193" s="25"/>
      <c r="GY193" s="25"/>
      <c r="GZ193" s="25"/>
      <c r="HA193" s="25"/>
      <c r="HB193" s="25"/>
      <c r="HC193" s="25"/>
      <c r="HD193" s="25"/>
      <c r="HE193" s="25"/>
      <c r="HF193" s="25"/>
      <c r="HG193" s="25"/>
      <c r="HH193" s="25"/>
      <c r="HI193" s="25"/>
      <c r="HJ193" s="25"/>
      <c r="HK193" s="25"/>
      <c r="HL193" s="25"/>
      <c r="HM193" s="25"/>
      <c r="HN193" s="25"/>
      <c r="HO193" s="25"/>
      <c r="HP193" s="25"/>
      <c r="HQ193" s="25"/>
      <c r="HR193" s="25"/>
      <c r="HS193" s="25"/>
      <c r="HT193" s="25"/>
      <c r="HU193" s="25"/>
      <c r="HV193" s="25"/>
      <c r="HW193" s="25"/>
      <c r="HX193" s="25"/>
      <c r="HY193" s="25"/>
    </row>
    <row r="194" spans="1:233" s="91" customFormat="1" ht="20.25" customHeight="1">
      <c r="A194" s="492"/>
      <c r="B194" s="490" t="s">
        <v>730</v>
      </c>
      <c r="C194" s="216">
        <v>35818732225</v>
      </c>
      <c r="D194" s="491">
        <v>93041385424</v>
      </c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P194" s="25"/>
      <c r="FQ194" s="25"/>
      <c r="FR194" s="25"/>
      <c r="FS194" s="25"/>
      <c r="FT194" s="25"/>
      <c r="FU194" s="25"/>
      <c r="FV194" s="25"/>
      <c r="FW194" s="25"/>
      <c r="FX194" s="25"/>
      <c r="FY194" s="25"/>
      <c r="FZ194" s="25"/>
      <c r="GA194" s="25"/>
      <c r="GB194" s="25"/>
      <c r="GC194" s="25"/>
      <c r="GD194" s="25"/>
      <c r="GE194" s="25"/>
      <c r="GF194" s="25"/>
      <c r="GG194" s="25"/>
      <c r="GH194" s="25"/>
      <c r="GI194" s="25"/>
      <c r="GJ194" s="25"/>
      <c r="GK194" s="25"/>
      <c r="GL194" s="25"/>
      <c r="GM194" s="25"/>
      <c r="GN194" s="25"/>
      <c r="GO194" s="25"/>
      <c r="GP194" s="25"/>
      <c r="GQ194" s="25"/>
      <c r="GR194" s="25"/>
      <c r="GS194" s="25"/>
      <c r="GT194" s="25"/>
      <c r="GU194" s="25"/>
      <c r="GV194" s="25"/>
      <c r="GW194" s="25"/>
      <c r="GX194" s="25"/>
      <c r="GY194" s="25"/>
      <c r="GZ194" s="25"/>
      <c r="HA194" s="25"/>
      <c r="HB194" s="25"/>
      <c r="HC194" s="25"/>
      <c r="HD194" s="25"/>
      <c r="HE194" s="25"/>
      <c r="HF194" s="25"/>
      <c r="HG194" s="25"/>
      <c r="HH194" s="25"/>
      <c r="HI194" s="25"/>
      <c r="HJ194" s="25"/>
      <c r="HK194" s="25"/>
      <c r="HL194" s="25"/>
      <c r="HM194" s="25"/>
      <c r="HN194" s="25"/>
      <c r="HO194" s="25"/>
      <c r="HP194" s="25"/>
      <c r="HQ194" s="25"/>
      <c r="HR194" s="25"/>
      <c r="HS194" s="25"/>
      <c r="HT194" s="25"/>
      <c r="HU194" s="25"/>
      <c r="HV194" s="25"/>
      <c r="HW194" s="25"/>
      <c r="HX194" s="25"/>
      <c r="HY194" s="25"/>
    </row>
    <row r="195" spans="1:233" s="91" customFormat="1" ht="21" customHeight="1">
      <c r="A195" s="492"/>
      <c r="B195" s="490" t="s">
        <v>731</v>
      </c>
      <c r="C195" s="216">
        <v>397069696298.5</v>
      </c>
      <c r="D195" s="491">
        <v>447252016387</v>
      </c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  <c r="FJ195" s="25"/>
      <c r="FK195" s="25"/>
      <c r="FL195" s="25"/>
      <c r="FM195" s="25"/>
      <c r="FN195" s="25"/>
      <c r="FO195" s="25"/>
      <c r="FP195" s="25"/>
      <c r="FQ195" s="25"/>
      <c r="FR195" s="25"/>
      <c r="FS195" s="25"/>
      <c r="FT195" s="25"/>
      <c r="FU195" s="25"/>
      <c r="FV195" s="25"/>
      <c r="FW195" s="25"/>
      <c r="FX195" s="25"/>
      <c r="FY195" s="25"/>
      <c r="FZ195" s="25"/>
      <c r="GA195" s="25"/>
      <c r="GB195" s="25"/>
      <c r="GC195" s="25"/>
      <c r="GD195" s="25"/>
      <c r="GE195" s="25"/>
      <c r="GF195" s="25"/>
      <c r="GG195" s="25"/>
      <c r="GH195" s="25"/>
      <c r="GI195" s="25"/>
      <c r="GJ195" s="25"/>
      <c r="GK195" s="25"/>
      <c r="GL195" s="25"/>
      <c r="GM195" s="25"/>
      <c r="GN195" s="25"/>
      <c r="GO195" s="25"/>
      <c r="GP195" s="25"/>
      <c r="GQ195" s="25"/>
      <c r="GR195" s="25"/>
      <c r="GS195" s="25"/>
      <c r="GT195" s="25"/>
      <c r="GU195" s="25"/>
      <c r="GV195" s="25"/>
      <c r="GW195" s="25"/>
      <c r="GX195" s="25"/>
      <c r="GY195" s="25"/>
      <c r="GZ195" s="25"/>
      <c r="HA195" s="25"/>
      <c r="HB195" s="25"/>
      <c r="HC195" s="25"/>
      <c r="HD195" s="25"/>
      <c r="HE195" s="25"/>
      <c r="HF195" s="25"/>
      <c r="HG195" s="25"/>
      <c r="HH195" s="25"/>
      <c r="HI195" s="25"/>
      <c r="HJ195" s="25"/>
      <c r="HK195" s="25"/>
      <c r="HL195" s="25"/>
      <c r="HM195" s="25"/>
      <c r="HN195" s="25"/>
      <c r="HO195" s="25"/>
      <c r="HP195" s="25"/>
      <c r="HQ195" s="25"/>
      <c r="HR195" s="25"/>
      <c r="HS195" s="25"/>
      <c r="HT195" s="25"/>
      <c r="HU195" s="25"/>
      <c r="HV195" s="25"/>
      <c r="HW195" s="25"/>
      <c r="HX195" s="25"/>
      <c r="HY195" s="25"/>
    </row>
    <row r="196" spans="1:233" s="91" customFormat="1" ht="18" customHeight="1">
      <c r="A196" s="492"/>
      <c r="B196" s="490" t="s">
        <v>732</v>
      </c>
      <c r="C196" s="216">
        <v>155633968441</v>
      </c>
      <c r="D196" s="491">
        <v>271336372318</v>
      </c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  <c r="FJ196" s="25"/>
      <c r="FK196" s="25"/>
      <c r="FL196" s="25"/>
      <c r="FM196" s="25"/>
      <c r="FN196" s="25"/>
      <c r="FO196" s="25"/>
      <c r="FP196" s="25"/>
      <c r="FQ196" s="25"/>
      <c r="FR196" s="25"/>
      <c r="FS196" s="25"/>
      <c r="FT196" s="25"/>
      <c r="FU196" s="25"/>
      <c r="FV196" s="25"/>
      <c r="FW196" s="25"/>
      <c r="FX196" s="25"/>
      <c r="FY196" s="25"/>
      <c r="FZ196" s="25"/>
      <c r="GA196" s="25"/>
      <c r="GB196" s="25"/>
      <c r="GC196" s="25"/>
      <c r="GD196" s="25"/>
      <c r="GE196" s="25"/>
      <c r="GF196" s="25"/>
      <c r="GG196" s="25"/>
      <c r="GH196" s="25"/>
      <c r="GI196" s="25"/>
      <c r="GJ196" s="25"/>
      <c r="GK196" s="25"/>
      <c r="GL196" s="25"/>
      <c r="GM196" s="25"/>
      <c r="GN196" s="25"/>
      <c r="GO196" s="25"/>
      <c r="GP196" s="25"/>
      <c r="GQ196" s="25"/>
      <c r="GR196" s="25"/>
      <c r="GS196" s="25"/>
      <c r="GT196" s="25"/>
      <c r="GU196" s="25"/>
      <c r="GV196" s="25"/>
      <c r="GW196" s="25"/>
      <c r="GX196" s="25"/>
      <c r="GY196" s="25"/>
      <c r="GZ196" s="25"/>
      <c r="HA196" s="25"/>
      <c r="HB196" s="25"/>
      <c r="HC196" s="25"/>
      <c r="HD196" s="25"/>
      <c r="HE196" s="25"/>
      <c r="HF196" s="25"/>
      <c r="HG196" s="25"/>
      <c r="HH196" s="25"/>
      <c r="HI196" s="25"/>
      <c r="HJ196" s="25"/>
      <c r="HK196" s="25"/>
      <c r="HL196" s="25"/>
      <c r="HM196" s="25"/>
      <c r="HN196" s="25"/>
      <c r="HO196" s="25"/>
      <c r="HP196" s="25"/>
      <c r="HQ196" s="25"/>
      <c r="HR196" s="25"/>
      <c r="HS196" s="25"/>
      <c r="HT196" s="25"/>
      <c r="HU196" s="25"/>
      <c r="HV196" s="25"/>
      <c r="HW196" s="25"/>
      <c r="HX196" s="25"/>
      <c r="HY196" s="25"/>
    </row>
    <row r="197" spans="1:233" ht="24.75" customHeight="1" thickBot="1">
      <c r="A197" s="493"/>
      <c r="B197" s="494" t="s">
        <v>733</v>
      </c>
      <c r="C197" s="495">
        <v>28428879413</v>
      </c>
      <c r="D197" s="496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  <c r="FJ197" s="25"/>
      <c r="FK197" s="25"/>
      <c r="FL197" s="25"/>
      <c r="FM197" s="25"/>
      <c r="FN197" s="25"/>
      <c r="FO197" s="25"/>
      <c r="FP197" s="25"/>
      <c r="FQ197" s="25"/>
      <c r="FR197" s="25"/>
      <c r="FS197" s="25"/>
      <c r="FT197" s="25"/>
      <c r="FU197" s="25"/>
      <c r="FV197" s="25"/>
      <c r="FW197" s="25"/>
      <c r="FX197" s="25"/>
      <c r="FY197" s="25"/>
      <c r="FZ197" s="25"/>
      <c r="GA197" s="25"/>
      <c r="GB197" s="25"/>
      <c r="GC197" s="25"/>
      <c r="GD197" s="25"/>
      <c r="GE197" s="25"/>
      <c r="GF197" s="25"/>
      <c r="GG197" s="25"/>
      <c r="GH197" s="25"/>
      <c r="GI197" s="25"/>
      <c r="GJ197" s="25"/>
      <c r="GK197" s="25"/>
      <c r="GL197" s="25"/>
      <c r="GM197" s="25"/>
      <c r="GN197" s="25"/>
      <c r="GO197" s="25"/>
      <c r="GP197" s="25"/>
      <c r="GQ197" s="25"/>
      <c r="GR197" s="25"/>
      <c r="GS197" s="25"/>
      <c r="GT197" s="25"/>
      <c r="GU197" s="25"/>
      <c r="GV197" s="25"/>
      <c r="GW197" s="25"/>
      <c r="GX197" s="25"/>
      <c r="GY197" s="25"/>
      <c r="GZ197" s="25"/>
      <c r="HA197" s="25"/>
      <c r="HB197" s="25"/>
      <c r="HC197" s="25"/>
      <c r="HD197" s="25"/>
      <c r="HE197" s="25"/>
      <c r="HF197" s="25"/>
      <c r="HG197" s="25"/>
      <c r="HH197" s="25"/>
      <c r="HI197" s="25"/>
      <c r="HJ197" s="25"/>
      <c r="HK197" s="25"/>
      <c r="HL197" s="25"/>
      <c r="HM197" s="25"/>
      <c r="HN197" s="25"/>
      <c r="HO197" s="25"/>
      <c r="HP197" s="25"/>
      <c r="HQ197" s="25"/>
      <c r="HR197" s="25"/>
      <c r="HS197" s="25"/>
      <c r="HT197" s="25"/>
      <c r="HU197" s="25"/>
      <c r="HV197" s="25"/>
      <c r="HW197" s="25"/>
      <c r="HX197" s="25"/>
      <c r="HY197" s="25"/>
    </row>
    <row r="198" spans="1:233" ht="16.5" customHeight="1" hidden="1" thickTop="1">
      <c r="A198" s="130" t="s">
        <v>287</v>
      </c>
      <c r="B198" s="133" t="s">
        <v>94</v>
      </c>
      <c r="C198" s="131"/>
      <c r="D198" s="132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  <c r="FJ198" s="25"/>
      <c r="FK198" s="25"/>
      <c r="FL198" s="25"/>
      <c r="FM198" s="25"/>
      <c r="FN198" s="25"/>
      <c r="FO198" s="25"/>
      <c r="FP198" s="25"/>
      <c r="FQ198" s="25"/>
      <c r="FR198" s="25"/>
      <c r="FS198" s="25"/>
      <c r="FT198" s="25"/>
      <c r="FU198" s="25"/>
      <c r="FV198" s="25"/>
      <c r="FW198" s="25"/>
      <c r="FX198" s="25"/>
      <c r="FY198" s="25"/>
      <c r="FZ198" s="25"/>
      <c r="GA198" s="25"/>
      <c r="GB198" s="25"/>
      <c r="GC198" s="25"/>
      <c r="GD198" s="25"/>
      <c r="GE198" s="25"/>
      <c r="GF198" s="25"/>
      <c r="GG198" s="25"/>
      <c r="GH198" s="25"/>
      <c r="GI198" s="25"/>
      <c r="GJ198" s="25"/>
      <c r="GK198" s="25"/>
      <c r="GL198" s="25"/>
      <c r="GM198" s="25"/>
      <c r="GN198" s="25"/>
      <c r="GO198" s="25"/>
      <c r="GP198" s="25"/>
      <c r="GQ198" s="25"/>
      <c r="GR198" s="25"/>
      <c r="GS198" s="25"/>
      <c r="GT198" s="25"/>
      <c r="GU198" s="25"/>
      <c r="GV198" s="25"/>
      <c r="GW198" s="25"/>
      <c r="GX198" s="25"/>
      <c r="GY198" s="25"/>
      <c r="GZ198" s="25"/>
      <c r="HA198" s="25"/>
      <c r="HB198" s="25"/>
      <c r="HC198" s="25"/>
      <c r="HD198" s="25"/>
      <c r="HE198" s="25"/>
      <c r="HF198" s="25"/>
      <c r="HG198" s="25"/>
      <c r="HH198" s="25"/>
      <c r="HI198" s="25"/>
      <c r="HJ198" s="25"/>
      <c r="HK198" s="25"/>
      <c r="HL198" s="25"/>
      <c r="HM198" s="25"/>
      <c r="HN198" s="25"/>
      <c r="HO198" s="25"/>
      <c r="HP198" s="25"/>
      <c r="HQ198" s="25"/>
      <c r="HR198" s="25"/>
      <c r="HS198" s="25"/>
      <c r="HT198" s="25"/>
      <c r="HU198" s="25"/>
      <c r="HV198" s="25"/>
      <c r="HW198" s="25"/>
      <c r="HX198" s="25"/>
      <c r="HY198" s="25"/>
    </row>
    <row r="199" spans="1:233" ht="15.75" customHeight="1" hidden="1" thickTop="1">
      <c r="A199" s="134">
        <v>34</v>
      </c>
      <c r="B199" s="135" t="s">
        <v>109</v>
      </c>
      <c r="C199" s="136" t="s">
        <v>218</v>
      </c>
      <c r="D199" s="96" t="s">
        <v>219</v>
      </c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  <c r="FJ199" s="25"/>
      <c r="FK199" s="25"/>
      <c r="FL199" s="25"/>
      <c r="FM199" s="25"/>
      <c r="FN199" s="25"/>
      <c r="FO199" s="25"/>
      <c r="FP199" s="25"/>
      <c r="FQ199" s="25"/>
      <c r="FR199" s="25"/>
      <c r="FS199" s="25"/>
      <c r="FT199" s="25"/>
      <c r="FU199" s="25"/>
      <c r="FV199" s="25"/>
      <c r="FW199" s="25"/>
      <c r="FX199" s="25"/>
      <c r="FY199" s="25"/>
      <c r="FZ199" s="25"/>
      <c r="GA199" s="25"/>
      <c r="GB199" s="25"/>
      <c r="GC199" s="25"/>
      <c r="GD199" s="25"/>
      <c r="GE199" s="25"/>
      <c r="GF199" s="25"/>
      <c r="GG199" s="25"/>
      <c r="GH199" s="25"/>
      <c r="GI199" s="25"/>
      <c r="GJ199" s="25"/>
      <c r="GK199" s="25"/>
      <c r="GL199" s="25"/>
      <c r="GM199" s="25"/>
      <c r="GN199" s="25"/>
      <c r="GO199" s="25"/>
      <c r="GP199" s="25"/>
      <c r="GQ199" s="25"/>
      <c r="GR199" s="25"/>
      <c r="GS199" s="25"/>
      <c r="GT199" s="25"/>
      <c r="GU199" s="25"/>
      <c r="GV199" s="25"/>
      <c r="GW199" s="25"/>
      <c r="GX199" s="25"/>
      <c r="GY199" s="25"/>
      <c r="GZ199" s="25"/>
      <c r="HA199" s="25"/>
      <c r="HB199" s="25"/>
      <c r="HC199" s="25"/>
      <c r="HD199" s="25"/>
      <c r="HE199" s="25"/>
      <c r="HF199" s="25"/>
      <c r="HG199" s="25"/>
      <c r="HH199" s="25"/>
      <c r="HI199" s="25"/>
      <c r="HJ199" s="25"/>
      <c r="HK199" s="25"/>
      <c r="HL199" s="25"/>
      <c r="HM199" s="25"/>
      <c r="HN199" s="25"/>
      <c r="HO199" s="25"/>
      <c r="HP199" s="25"/>
      <c r="HQ199" s="25"/>
      <c r="HR199" s="25"/>
      <c r="HS199" s="25"/>
      <c r="HT199" s="25"/>
      <c r="HU199" s="25"/>
      <c r="HV199" s="25"/>
      <c r="HW199" s="25"/>
      <c r="HX199" s="25"/>
      <c r="HY199" s="25"/>
    </row>
    <row r="200" spans="1:233" ht="15.75" customHeight="1" hidden="1" thickTop="1">
      <c r="A200" s="49"/>
      <c r="B200" s="55" t="s">
        <v>95</v>
      </c>
      <c r="C200" s="52"/>
      <c r="D200" s="53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  <c r="FJ200" s="25"/>
      <c r="FK200" s="25"/>
      <c r="FL200" s="25"/>
      <c r="FM200" s="25"/>
      <c r="FN200" s="25"/>
      <c r="FO200" s="25"/>
      <c r="FP200" s="25"/>
      <c r="FQ200" s="25"/>
      <c r="FR200" s="25"/>
      <c r="FS200" s="25"/>
      <c r="FT200" s="25"/>
      <c r="FU200" s="25"/>
      <c r="FV200" s="25"/>
      <c r="FW200" s="25"/>
      <c r="FX200" s="25"/>
      <c r="FY200" s="25"/>
      <c r="FZ200" s="25"/>
      <c r="GA200" s="25"/>
      <c r="GB200" s="25"/>
      <c r="GC200" s="25"/>
      <c r="GD200" s="25"/>
      <c r="GE200" s="25"/>
      <c r="GF200" s="25"/>
      <c r="GG200" s="25"/>
      <c r="GH200" s="25"/>
      <c r="GI200" s="25"/>
      <c r="GJ200" s="25"/>
      <c r="GK200" s="25"/>
      <c r="GL200" s="25"/>
      <c r="GM200" s="25"/>
      <c r="GN200" s="25"/>
      <c r="GO200" s="25"/>
      <c r="GP200" s="25"/>
      <c r="GQ200" s="25"/>
      <c r="GR200" s="25"/>
      <c r="GS200" s="25"/>
      <c r="GT200" s="25"/>
      <c r="GU200" s="25"/>
      <c r="GV200" s="25"/>
      <c r="GW200" s="25"/>
      <c r="GX200" s="25"/>
      <c r="GY200" s="25"/>
      <c r="GZ200" s="25"/>
      <c r="HA200" s="25"/>
      <c r="HB200" s="25"/>
      <c r="HC200" s="25"/>
      <c r="HD200" s="25"/>
      <c r="HE200" s="25"/>
      <c r="HF200" s="25"/>
      <c r="HG200" s="25"/>
      <c r="HH200" s="25"/>
      <c r="HI200" s="25"/>
      <c r="HJ200" s="25"/>
      <c r="HK200" s="25"/>
      <c r="HL200" s="25"/>
      <c r="HM200" s="25"/>
      <c r="HN200" s="25"/>
      <c r="HO200" s="25"/>
      <c r="HP200" s="25"/>
      <c r="HQ200" s="25"/>
      <c r="HR200" s="25"/>
      <c r="HS200" s="25"/>
      <c r="HT200" s="25"/>
      <c r="HU200" s="25"/>
      <c r="HV200" s="25"/>
      <c r="HW200" s="25"/>
      <c r="HX200" s="25"/>
      <c r="HY200" s="25"/>
    </row>
    <row r="201" spans="1:233" ht="15.75" customHeight="1" hidden="1" thickTop="1">
      <c r="A201" s="49" t="s">
        <v>244</v>
      </c>
      <c r="B201" s="51" t="s">
        <v>100</v>
      </c>
      <c r="C201" s="54"/>
      <c r="D201" s="56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  <c r="FE201" s="25"/>
      <c r="FF201" s="25"/>
      <c r="FG201" s="25"/>
      <c r="FH201" s="25"/>
      <c r="FI201" s="25"/>
      <c r="FJ201" s="25"/>
      <c r="FK201" s="25"/>
      <c r="FL201" s="25"/>
      <c r="FM201" s="25"/>
      <c r="FN201" s="25"/>
      <c r="FO201" s="25"/>
      <c r="FP201" s="25"/>
      <c r="FQ201" s="25"/>
      <c r="FR201" s="25"/>
      <c r="FS201" s="25"/>
      <c r="FT201" s="25"/>
      <c r="FU201" s="25"/>
      <c r="FV201" s="25"/>
      <c r="FW201" s="25"/>
      <c r="FX201" s="25"/>
      <c r="FY201" s="25"/>
      <c r="FZ201" s="25"/>
      <c r="GA201" s="25"/>
      <c r="GB201" s="25"/>
      <c r="GC201" s="25"/>
      <c r="GD201" s="25"/>
      <c r="GE201" s="25"/>
      <c r="GF201" s="25"/>
      <c r="GG201" s="25"/>
      <c r="GH201" s="25"/>
      <c r="GI201" s="25"/>
      <c r="GJ201" s="25"/>
      <c r="GK201" s="25"/>
      <c r="GL201" s="25"/>
      <c r="GM201" s="25"/>
      <c r="GN201" s="25"/>
      <c r="GO201" s="25"/>
      <c r="GP201" s="25"/>
      <c r="GQ201" s="25"/>
      <c r="GR201" s="25"/>
      <c r="GS201" s="25"/>
      <c r="GT201" s="25"/>
      <c r="GU201" s="25"/>
      <c r="GV201" s="25"/>
      <c r="GW201" s="25"/>
      <c r="GX201" s="25"/>
      <c r="GY201" s="25"/>
      <c r="GZ201" s="25"/>
      <c r="HA201" s="25"/>
      <c r="HB201" s="25"/>
      <c r="HC201" s="25"/>
      <c r="HD201" s="25"/>
      <c r="HE201" s="25"/>
      <c r="HF201" s="25"/>
      <c r="HG201" s="25"/>
      <c r="HH201" s="25"/>
      <c r="HI201" s="25"/>
      <c r="HJ201" s="25"/>
      <c r="HK201" s="25"/>
      <c r="HL201" s="25"/>
      <c r="HM201" s="25"/>
      <c r="HN201" s="25"/>
      <c r="HO201" s="25"/>
      <c r="HP201" s="25"/>
      <c r="HQ201" s="25"/>
      <c r="HR201" s="25"/>
      <c r="HS201" s="25"/>
      <c r="HT201" s="25"/>
      <c r="HU201" s="25"/>
      <c r="HV201" s="25"/>
      <c r="HW201" s="25"/>
      <c r="HX201" s="25"/>
      <c r="HY201" s="25"/>
    </row>
    <row r="202" spans="1:4" ht="15.75" customHeight="1" hidden="1" thickTop="1">
      <c r="A202" s="49"/>
      <c r="B202" s="51" t="s">
        <v>96</v>
      </c>
      <c r="C202" s="54"/>
      <c r="D202" s="56"/>
    </row>
    <row r="203" spans="1:4" ht="15.75" customHeight="1" hidden="1" thickTop="1">
      <c r="A203" s="49"/>
      <c r="B203" s="51" t="s">
        <v>99</v>
      </c>
      <c r="C203" s="52"/>
      <c r="D203" s="53"/>
    </row>
    <row r="204" spans="1:4" ht="15.75" customHeight="1" hidden="1" thickTop="1">
      <c r="A204" s="49"/>
      <c r="B204" s="51" t="s">
        <v>151</v>
      </c>
      <c r="C204" s="52"/>
      <c r="D204" s="53"/>
    </row>
    <row r="205" spans="1:4" ht="15.75" customHeight="1" hidden="1" thickTop="1">
      <c r="A205" s="49" t="s">
        <v>245</v>
      </c>
      <c r="B205" s="51" t="s">
        <v>103</v>
      </c>
      <c r="C205" s="52"/>
      <c r="D205" s="53"/>
    </row>
    <row r="206" spans="1:4" ht="15.75" customHeight="1" hidden="1" thickTop="1">
      <c r="A206" s="49"/>
      <c r="B206" s="51" t="s">
        <v>152</v>
      </c>
      <c r="C206" s="52"/>
      <c r="D206" s="53"/>
    </row>
    <row r="207" spans="1:4" ht="15.75" customHeight="1" hidden="1" thickTop="1">
      <c r="A207" s="49"/>
      <c r="B207" s="51" t="s">
        <v>257</v>
      </c>
      <c r="C207" s="52"/>
      <c r="D207" s="53"/>
    </row>
    <row r="208" spans="1:4" ht="15.75" customHeight="1" hidden="1" thickTop="1">
      <c r="A208" s="49"/>
      <c r="B208" s="51" t="s">
        <v>53</v>
      </c>
      <c r="C208" s="52"/>
      <c r="D208" s="53"/>
    </row>
    <row r="209" spans="1:4" ht="15.75" customHeight="1" hidden="1" thickTop="1">
      <c r="A209" s="49"/>
      <c r="B209" s="51" t="s">
        <v>54</v>
      </c>
      <c r="C209" s="52"/>
      <c r="D209" s="53"/>
    </row>
    <row r="210" spans="1:4" ht="15.75" customHeight="1" hidden="1" thickTop="1">
      <c r="A210" s="49"/>
      <c r="B210" s="51" t="s">
        <v>143</v>
      </c>
      <c r="C210" s="52"/>
      <c r="D210" s="53"/>
    </row>
    <row r="211" spans="1:4" ht="15.75" customHeight="1" hidden="1" thickTop="1">
      <c r="A211" s="49"/>
      <c r="B211" s="51" t="s">
        <v>105</v>
      </c>
      <c r="C211" s="52"/>
      <c r="D211" s="53"/>
    </row>
    <row r="212" spans="1:4" ht="15.75" customHeight="1" hidden="1" thickTop="1">
      <c r="A212" s="49"/>
      <c r="B212" s="51" t="s">
        <v>102</v>
      </c>
      <c r="C212" s="52"/>
      <c r="D212" s="53"/>
    </row>
    <row r="213" spans="1:4" ht="15.75" customHeight="1" hidden="1" thickTop="1">
      <c r="A213" s="49"/>
      <c r="B213" s="51" t="s">
        <v>106</v>
      </c>
      <c r="C213" s="52"/>
      <c r="D213" s="53"/>
    </row>
    <row r="214" spans="1:4" ht="15.75" customHeight="1" hidden="1" thickTop="1">
      <c r="A214" s="49" t="s">
        <v>299</v>
      </c>
      <c r="B214" s="51" t="s">
        <v>172</v>
      </c>
      <c r="C214" s="52"/>
      <c r="D214" s="53"/>
    </row>
    <row r="215" spans="1:4" ht="15.75" customHeight="1" hidden="1" thickTop="1">
      <c r="A215" s="49"/>
      <c r="B215" s="51" t="s">
        <v>173</v>
      </c>
      <c r="C215" s="52"/>
      <c r="D215" s="53"/>
    </row>
    <row r="216" spans="1:4" ht="0.75" customHeight="1" hidden="1" thickBot="1" thickTop="1">
      <c r="A216" s="137"/>
      <c r="B216" s="129" t="s">
        <v>16</v>
      </c>
      <c r="C216" s="93"/>
      <c r="D216" s="95"/>
    </row>
    <row r="217" spans="1:4" ht="16.5" thickTop="1">
      <c r="A217" s="17" t="s">
        <v>86</v>
      </c>
      <c r="C217" s="7"/>
      <c r="D217" s="7"/>
    </row>
    <row r="218" spans="1:4" s="32" customFormat="1" ht="12.75" customHeight="1" hidden="1">
      <c r="A218" s="30" t="s">
        <v>180</v>
      </c>
      <c r="C218" s="7"/>
      <c r="D218" s="7"/>
    </row>
    <row r="219" spans="1:4" s="32" customFormat="1" ht="12.75" customHeight="1" hidden="1">
      <c r="A219" s="30" t="s">
        <v>182</v>
      </c>
      <c r="C219" s="7"/>
      <c r="D219" s="7"/>
    </row>
    <row r="220" spans="1:4" s="32" customFormat="1" ht="12.75" customHeight="1" hidden="1">
      <c r="A220" s="30" t="s">
        <v>104</v>
      </c>
      <c r="C220" s="7"/>
      <c r="D220" s="7"/>
    </row>
    <row r="221" spans="1:4" s="32" customFormat="1" ht="12.75" customHeight="1" hidden="1">
      <c r="A221" s="30" t="s">
        <v>183</v>
      </c>
      <c r="C221" s="7"/>
      <c r="D221" s="7"/>
    </row>
    <row r="222" spans="1:4" s="32" customFormat="1" ht="12.75" customHeight="1" hidden="1">
      <c r="A222" s="30" t="s">
        <v>184</v>
      </c>
      <c r="C222" s="7"/>
      <c r="D222" s="7"/>
    </row>
    <row r="223" spans="1:4" s="32" customFormat="1" ht="12.75" customHeight="1" hidden="1">
      <c r="A223" s="30" t="s">
        <v>133</v>
      </c>
      <c r="B223" s="166"/>
      <c r="C223" s="147"/>
      <c r="D223" s="7"/>
    </row>
    <row r="224" spans="1:4" s="28" customFormat="1" ht="14.25" customHeight="1" hidden="1">
      <c r="A224" s="803"/>
      <c r="B224" s="803"/>
      <c r="C224" s="803"/>
      <c r="D224" s="803"/>
    </row>
    <row r="225" spans="1:4" s="28" customFormat="1" ht="14.25" customHeight="1" hidden="1">
      <c r="A225" s="803"/>
      <c r="B225" s="803"/>
      <c r="C225" s="803"/>
      <c r="D225" s="803"/>
    </row>
    <row r="226" spans="1:4" s="28" customFormat="1" ht="14.25" customHeight="1" hidden="1">
      <c r="A226" s="167"/>
      <c r="C226" s="9"/>
      <c r="D226" s="9"/>
    </row>
    <row r="227" spans="1:4" s="32" customFormat="1" ht="12.75" customHeight="1" hidden="1">
      <c r="A227" s="30"/>
      <c r="C227" s="7"/>
      <c r="D227" s="7"/>
    </row>
    <row r="228" spans="1:4" s="32" customFormat="1" ht="12.75" customHeight="1" hidden="1">
      <c r="A228" s="30" t="s">
        <v>17</v>
      </c>
      <c r="C228" s="7"/>
      <c r="D228" s="7"/>
    </row>
    <row r="229" spans="1:4" s="32" customFormat="1" ht="14.25" customHeight="1" hidden="1">
      <c r="A229" s="173" t="s">
        <v>22</v>
      </c>
      <c r="C229" s="801"/>
      <c r="D229" s="801"/>
    </row>
    <row r="230" spans="1:4" s="168" customFormat="1" ht="15" customHeight="1" hidden="1">
      <c r="A230" s="803" t="s">
        <v>24</v>
      </c>
      <c r="B230" s="803"/>
      <c r="C230" s="803"/>
      <c r="D230" s="803"/>
    </row>
    <row r="231" spans="1:4" s="168" customFormat="1" ht="19.5" customHeight="1" hidden="1">
      <c r="A231" s="803" t="s">
        <v>23</v>
      </c>
      <c r="B231" s="803"/>
      <c r="C231" s="803"/>
      <c r="D231" s="803"/>
    </row>
    <row r="232" spans="1:4" s="16" customFormat="1" ht="15">
      <c r="A232" s="29"/>
      <c r="B232" s="31"/>
      <c r="C232" s="6"/>
      <c r="D232" s="6"/>
    </row>
    <row r="233" spans="1:4" s="16" customFormat="1" ht="16.5">
      <c r="A233" s="29"/>
      <c r="B233" s="10" t="s">
        <v>76</v>
      </c>
      <c r="C233" s="802" t="s">
        <v>212</v>
      </c>
      <c r="D233" s="802"/>
    </row>
    <row r="234" spans="1:4" s="16" customFormat="1" ht="15">
      <c r="A234" s="29"/>
      <c r="B234" s="33"/>
      <c r="C234" s="6"/>
      <c r="D234" s="6"/>
    </row>
    <row r="235" spans="1:4" ht="15">
      <c r="A235" s="30"/>
      <c r="B235" s="32"/>
      <c r="C235" s="7"/>
      <c r="D235" s="7"/>
    </row>
    <row r="236" spans="1:4" ht="5.25" customHeight="1">
      <c r="A236" s="30"/>
      <c r="B236" s="32"/>
      <c r="C236" s="7"/>
      <c r="D236" s="7"/>
    </row>
    <row r="237" spans="1:4" ht="13.5" customHeight="1" hidden="1">
      <c r="A237" s="30"/>
      <c r="B237" s="35"/>
      <c r="C237" s="7"/>
      <c r="D237" s="7"/>
    </row>
    <row r="238" spans="1:4" ht="13.5" customHeight="1" hidden="1">
      <c r="A238" s="30"/>
      <c r="B238" s="32"/>
      <c r="C238" s="7"/>
      <c r="D238" s="7"/>
    </row>
    <row r="239" spans="1:4" ht="46.5" customHeight="1">
      <c r="A239" s="30"/>
      <c r="B239" s="47"/>
      <c r="C239" s="47"/>
      <c r="D239" s="47"/>
    </row>
    <row r="240" spans="1:4" ht="13.5" customHeight="1">
      <c r="A240" s="30"/>
      <c r="B240" s="32"/>
      <c r="C240" s="7"/>
      <c r="D240" s="7"/>
    </row>
    <row r="241" spans="1:4" ht="13.5" customHeight="1">
      <c r="A241" s="30"/>
      <c r="B241" s="32"/>
      <c r="C241" s="7"/>
      <c r="D241" s="7"/>
    </row>
    <row r="242" spans="1:4" ht="13.5" customHeight="1">
      <c r="A242" s="30"/>
      <c r="B242" s="32"/>
      <c r="C242" s="7"/>
      <c r="D242" s="7"/>
    </row>
    <row r="243" spans="1:4" ht="13.5" customHeight="1">
      <c r="A243" s="30"/>
      <c r="B243" s="32"/>
      <c r="C243" s="7"/>
      <c r="D243" s="7"/>
    </row>
    <row r="244" spans="1:4" ht="13.5" customHeight="1">
      <c r="A244" s="30"/>
      <c r="B244" s="32"/>
      <c r="C244" s="7"/>
      <c r="D244" s="7"/>
    </row>
    <row r="245" spans="1:4" ht="13.5" customHeight="1">
      <c r="A245" s="30"/>
      <c r="B245" s="32"/>
      <c r="C245" s="7"/>
      <c r="D245" s="7"/>
    </row>
    <row r="246" spans="1:4" ht="13.5" customHeight="1">
      <c r="A246" s="30"/>
      <c r="B246" s="32"/>
      <c r="C246" s="7"/>
      <c r="D246" s="7"/>
    </row>
    <row r="247" spans="1:4" ht="13.5" customHeight="1">
      <c r="A247" s="30"/>
      <c r="B247" s="32"/>
      <c r="C247" s="7"/>
      <c r="D247" s="7"/>
    </row>
    <row r="248" spans="1:4" ht="13.5" customHeight="1">
      <c r="A248" s="18"/>
      <c r="B248" s="32"/>
      <c r="C248" s="7"/>
      <c r="D248" s="7"/>
    </row>
    <row r="249" spans="1:4" ht="13.5" customHeight="1">
      <c r="A249" s="18"/>
      <c r="B249" s="32"/>
      <c r="C249" s="7"/>
      <c r="D249" s="7"/>
    </row>
    <row r="250" spans="1:4" ht="13.5" customHeight="1">
      <c r="A250" s="18"/>
      <c r="B250" s="32"/>
      <c r="C250" s="7"/>
      <c r="D250" s="7"/>
    </row>
    <row r="251" spans="1:4" ht="13.5" customHeight="1">
      <c r="A251" s="18"/>
      <c r="B251" s="32"/>
      <c r="C251" s="7"/>
      <c r="D251" s="7"/>
    </row>
    <row r="252" spans="1:4" ht="13.5" customHeight="1">
      <c r="A252" s="18"/>
      <c r="B252" s="32"/>
      <c r="C252" s="7"/>
      <c r="D252" s="7"/>
    </row>
    <row r="253" spans="1:4" ht="13.5" customHeight="1">
      <c r="A253" s="18"/>
      <c r="B253" s="32"/>
      <c r="C253" s="7"/>
      <c r="D253" s="7"/>
    </row>
    <row r="254" spans="1:4" ht="13.5" customHeight="1">
      <c r="A254" s="18"/>
      <c r="B254" s="32"/>
      <c r="C254" s="7"/>
      <c r="D254" s="7"/>
    </row>
    <row r="255" spans="1:4" ht="13.5" customHeight="1">
      <c r="A255" s="18"/>
      <c r="B255" s="32"/>
      <c r="C255" s="7"/>
      <c r="D255" s="7"/>
    </row>
    <row r="256" spans="1:4" ht="13.5" customHeight="1">
      <c r="A256" s="18"/>
      <c r="B256" s="32"/>
      <c r="C256" s="7"/>
      <c r="D256" s="7"/>
    </row>
    <row r="257" spans="1:4" ht="13.5" customHeight="1">
      <c r="A257" s="18"/>
      <c r="B257" s="32"/>
      <c r="C257" s="7"/>
      <c r="D257" s="7"/>
    </row>
    <row r="258" spans="1:4" ht="13.5" customHeight="1">
      <c r="A258" s="18"/>
      <c r="B258" s="32"/>
      <c r="C258" s="7"/>
      <c r="D258" s="7"/>
    </row>
    <row r="259" spans="1:4" ht="13.5" customHeight="1">
      <c r="A259" s="18"/>
      <c r="B259" s="32"/>
      <c r="C259" s="7"/>
      <c r="D259" s="7"/>
    </row>
    <row r="260" spans="1:4" ht="13.5" customHeight="1">
      <c r="A260" s="18"/>
      <c r="B260" s="32"/>
      <c r="C260" s="7"/>
      <c r="D260" s="7"/>
    </row>
    <row r="261" spans="1:4" ht="13.5" customHeight="1">
      <c r="A261" s="18"/>
      <c r="B261" s="32"/>
      <c r="C261" s="7"/>
      <c r="D261" s="7"/>
    </row>
    <row r="262" spans="1:4" ht="13.5" customHeight="1">
      <c r="A262" s="18"/>
      <c r="B262" s="32"/>
      <c r="C262" s="7"/>
      <c r="D262" s="7"/>
    </row>
    <row r="263" spans="1:4" ht="13.5" customHeight="1">
      <c r="A263" s="18"/>
      <c r="B263" s="32"/>
      <c r="C263" s="7"/>
      <c r="D263" s="7"/>
    </row>
    <row r="264" spans="1:4" ht="13.5" customHeight="1">
      <c r="A264" s="18"/>
      <c r="B264" s="32"/>
      <c r="C264" s="7"/>
      <c r="D264" s="7"/>
    </row>
    <row r="265" spans="1:4" ht="13.5" customHeight="1">
      <c r="A265" s="18"/>
      <c r="B265" s="32"/>
      <c r="C265" s="7"/>
      <c r="D265" s="7"/>
    </row>
    <row r="266" spans="1:4" ht="13.5" customHeight="1">
      <c r="A266" s="18"/>
      <c r="B266" s="32"/>
      <c r="C266" s="7"/>
      <c r="D266" s="7"/>
    </row>
    <row r="267" spans="1:4" ht="13.5" customHeight="1">
      <c r="A267" s="18"/>
      <c r="B267" s="32"/>
      <c r="C267" s="7"/>
      <c r="D267" s="7"/>
    </row>
    <row r="268" spans="1:4" ht="13.5" customHeight="1">
      <c r="A268" s="18"/>
      <c r="B268" s="32"/>
      <c r="C268" s="7"/>
      <c r="D268" s="7"/>
    </row>
    <row r="269" spans="1:4" ht="13.5" customHeight="1">
      <c r="A269" s="18"/>
      <c r="B269" s="32"/>
      <c r="C269" s="7"/>
      <c r="D269" s="7"/>
    </row>
    <row r="270" spans="1:4" ht="13.5" customHeight="1">
      <c r="A270" s="18"/>
      <c r="B270" s="32"/>
      <c r="C270" s="7"/>
      <c r="D270" s="7"/>
    </row>
    <row r="271" spans="1:4" ht="13.5" customHeight="1">
      <c r="A271" s="18"/>
      <c r="B271" s="32"/>
      <c r="C271" s="7"/>
      <c r="D271" s="7"/>
    </row>
    <row r="272" spans="1:4" ht="13.5" customHeight="1">
      <c r="A272" s="18"/>
      <c r="B272" s="32"/>
      <c r="C272" s="7"/>
      <c r="D272" s="7"/>
    </row>
    <row r="273" spans="1:4" ht="13.5" customHeight="1">
      <c r="A273" s="18"/>
      <c r="B273" s="32"/>
      <c r="C273" s="7"/>
      <c r="D273" s="7"/>
    </row>
    <row r="274" spans="1:4" ht="13.5" customHeight="1">
      <c r="A274" s="18"/>
      <c r="B274" s="32"/>
      <c r="C274" s="7"/>
      <c r="D274" s="7"/>
    </row>
    <row r="275" spans="1:4" ht="13.5" customHeight="1">
      <c r="A275" s="18"/>
      <c r="B275" s="32"/>
      <c r="C275" s="7"/>
      <c r="D275" s="7"/>
    </row>
    <row r="276" spans="1:4" ht="13.5" customHeight="1">
      <c r="A276" s="18"/>
      <c r="B276" s="32"/>
      <c r="C276" s="7"/>
      <c r="D276" s="7"/>
    </row>
    <row r="277" spans="1:4" ht="13.5" customHeight="1">
      <c r="A277" s="18"/>
      <c r="B277" s="32"/>
      <c r="C277" s="7"/>
      <c r="D277" s="7"/>
    </row>
    <row r="278" spans="1:4" ht="13.5" customHeight="1">
      <c r="A278" s="18"/>
      <c r="B278" s="32"/>
      <c r="C278" s="7"/>
      <c r="D278" s="7"/>
    </row>
    <row r="279" spans="1:4" ht="13.5" customHeight="1">
      <c r="A279" s="18"/>
      <c r="B279" s="32"/>
      <c r="C279" s="7"/>
      <c r="D279" s="7"/>
    </row>
    <row r="280" spans="1:4" ht="13.5" customHeight="1">
      <c r="A280" s="18"/>
      <c r="B280" s="32"/>
      <c r="C280" s="7"/>
      <c r="D280" s="7"/>
    </row>
    <row r="281" spans="1:4" ht="13.5" customHeight="1">
      <c r="A281" s="18"/>
      <c r="B281" s="32"/>
      <c r="C281" s="7"/>
      <c r="D281" s="7"/>
    </row>
    <row r="282" spans="1:4" ht="13.5" customHeight="1">
      <c r="A282" s="18"/>
      <c r="B282" s="32"/>
      <c r="C282" s="7"/>
      <c r="D282" s="7"/>
    </row>
    <row r="283" spans="1:4" ht="13.5" customHeight="1">
      <c r="A283" s="18"/>
      <c r="B283" s="32"/>
      <c r="C283" s="7"/>
      <c r="D283" s="7"/>
    </row>
    <row r="284" spans="1:4" ht="13.5" customHeight="1">
      <c r="A284" s="18"/>
      <c r="B284" s="32"/>
      <c r="C284" s="7"/>
      <c r="D284" s="7"/>
    </row>
    <row r="285" spans="1:4" ht="13.5" customHeight="1">
      <c r="A285" s="18"/>
      <c r="B285" s="32"/>
      <c r="C285" s="7"/>
      <c r="D285" s="7"/>
    </row>
    <row r="286" spans="1:4" ht="13.5" customHeight="1">
      <c r="A286" s="18"/>
      <c r="B286" s="32"/>
      <c r="C286" s="7"/>
      <c r="D286" s="7"/>
    </row>
    <row r="287" spans="1:4" ht="13.5" customHeight="1">
      <c r="A287" s="18"/>
      <c r="B287" s="32"/>
      <c r="C287" s="7"/>
      <c r="D287" s="7"/>
    </row>
    <row r="288" spans="1:4" ht="13.5" customHeight="1">
      <c r="A288" s="18"/>
      <c r="B288" s="32"/>
      <c r="C288" s="7"/>
      <c r="D288" s="7"/>
    </row>
    <row r="289" spans="1:4" ht="13.5" customHeight="1">
      <c r="A289" s="18"/>
      <c r="C289" s="7"/>
      <c r="D289" s="7"/>
    </row>
    <row r="290" spans="1:4" ht="13.5" customHeight="1">
      <c r="A290" s="18"/>
      <c r="C290" s="7"/>
      <c r="D290" s="7"/>
    </row>
    <row r="291" spans="1:4" ht="13.5" customHeight="1">
      <c r="A291" s="18"/>
      <c r="C291" s="7"/>
      <c r="D291" s="7"/>
    </row>
    <row r="292" spans="1:4" ht="13.5" customHeight="1">
      <c r="A292" s="18"/>
      <c r="C292" s="7"/>
      <c r="D292" s="7"/>
    </row>
    <row r="293" spans="1:4" ht="13.5" customHeight="1">
      <c r="A293" s="18"/>
      <c r="C293" s="7"/>
      <c r="D293" s="7"/>
    </row>
    <row r="294" spans="1:4" ht="13.5" customHeight="1">
      <c r="A294" s="18"/>
      <c r="C294" s="7"/>
      <c r="D294" s="7"/>
    </row>
    <row r="295" spans="1:4" ht="13.5" customHeight="1">
      <c r="A295" s="18"/>
      <c r="C295" s="7"/>
      <c r="D295" s="7"/>
    </row>
    <row r="296" spans="1:4" ht="13.5" customHeight="1">
      <c r="A296" s="18"/>
      <c r="C296" s="7"/>
      <c r="D296" s="7"/>
    </row>
    <row r="297" spans="1:4" ht="13.5" customHeight="1">
      <c r="A297" s="18"/>
      <c r="C297" s="7"/>
      <c r="D297" s="7"/>
    </row>
    <row r="298" spans="1:4" ht="13.5" customHeight="1">
      <c r="A298" s="18"/>
      <c r="C298" s="7"/>
      <c r="D298" s="7"/>
    </row>
    <row r="299" spans="1:4" ht="13.5" customHeight="1">
      <c r="A299" s="18"/>
      <c r="C299" s="7"/>
      <c r="D299" s="7"/>
    </row>
    <row r="300" spans="1:4" ht="13.5" customHeight="1">
      <c r="A300" s="18"/>
      <c r="C300" s="7"/>
      <c r="D300" s="7"/>
    </row>
    <row r="301" spans="1:4" ht="13.5" customHeight="1">
      <c r="A301" s="18"/>
      <c r="C301" s="7"/>
      <c r="D301" s="7"/>
    </row>
    <row r="302" spans="1:4" ht="13.5" customHeight="1">
      <c r="A302" s="18"/>
      <c r="C302" s="7"/>
      <c r="D302" s="7"/>
    </row>
    <row r="303" spans="1:4" ht="13.5" customHeight="1">
      <c r="A303" s="18"/>
      <c r="C303" s="7"/>
      <c r="D303" s="7"/>
    </row>
    <row r="304" spans="1:4" ht="13.5" customHeight="1">
      <c r="A304" s="18"/>
      <c r="C304" s="7"/>
      <c r="D304" s="7"/>
    </row>
    <row r="305" spans="1:4" ht="13.5" customHeight="1">
      <c r="A305" s="18"/>
      <c r="C305" s="7"/>
      <c r="D305" s="7"/>
    </row>
    <row r="306" spans="1:4" ht="13.5" customHeight="1">
      <c r="A306" s="18"/>
      <c r="C306" s="7"/>
      <c r="D306" s="7"/>
    </row>
    <row r="307" spans="1:4" ht="13.5" customHeight="1">
      <c r="A307" s="18"/>
      <c r="C307" s="7"/>
      <c r="D307" s="7"/>
    </row>
    <row r="308" spans="1:4" ht="13.5" customHeight="1">
      <c r="A308" s="18"/>
      <c r="C308" s="7"/>
      <c r="D308" s="7"/>
    </row>
    <row r="309" spans="1:4" ht="13.5" customHeight="1">
      <c r="A309" s="18"/>
      <c r="C309" s="7"/>
      <c r="D309" s="7"/>
    </row>
    <row r="310" spans="1:4" ht="13.5" customHeight="1">
      <c r="A310" s="18"/>
      <c r="C310" s="7"/>
      <c r="D310" s="7"/>
    </row>
    <row r="311" spans="1:4" ht="13.5" customHeight="1">
      <c r="A311" s="18"/>
      <c r="C311" s="7"/>
      <c r="D311" s="7"/>
    </row>
    <row r="312" spans="1:4" ht="13.5" customHeight="1">
      <c r="A312" s="18"/>
      <c r="C312" s="7"/>
      <c r="D312" s="7"/>
    </row>
    <row r="313" spans="1:4" ht="13.5" customHeight="1">
      <c r="A313" s="18"/>
      <c r="C313" s="7"/>
      <c r="D313" s="7"/>
    </row>
    <row r="314" spans="1:4" ht="13.5" customHeight="1">
      <c r="A314" s="18"/>
      <c r="C314" s="7"/>
      <c r="D314" s="7"/>
    </row>
    <row r="315" spans="1:4" ht="13.5" customHeight="1">
      <c r="A315" s="18"/>
      <c r="C315" s="7"/>
      <c r="D315" s="7"/>
    </row>
    <row r="316" spans="1:4" ht="13.5" customHeight="1">
      <c r="A316" s="18"/>
      <c r="C316" s="7"/>
      <c r="D316" s="7"/>
    </row>
    <row r="317" spans="1:4" ht="13.5" customHeight="1">
      <c r="A317" s="18"/>
      <c r="C317" s="21"/>
      <c r="D317" s="21"/>
    </row>
    <row r="318" spans="1:4" ht="13.5" customHeight="1">
      <c r="A318" s="18"/>
      <c r="C318" s="21"/>
      <c r="D318" s="21"/>
    </row>
    <row r="319" spans="1:4" ht="13.5" customHeight="1">
      <c r="A319" s="18"/>
      <c r="C319" s="21"/>
      <c r="D319" s="21"/>
    </row>
    <row r="320" spans="1:4" ht="13.5" customHeight="1">
      <c r="A320" s="18"/>
      <c r="C320" s="21"/>
      <c r="D320" s="21"/>
    </row>
    <row r="321" spans="1:4" ht="13.5" customHeight="1">
      <c r="A321" s="18"/>
      <c r="C321" s="21"/>
      <c r="D321" s="21"/>
    </row>
    <row r="322" spans="1:4" ht="13.5" customHeight="1">
      <c r="A322" s="18"/>
      <c r="C322" s="21"/>
      <c r="D322" s="21"/>
    </row>
    <row r="323" spans="1:4" ht="13.5" customHeight="1">
      <c r="A323" s="18"/>
      <c r="C323" s="21"/>
      <c r="D323" s="21"/>
    </row>
    <row r="324" spans="1:4" ht="13.5" customHeight="1">
      <c r="A324" s="18"/>
      <c r="C324" s="21"/>
      <c r="D324" s="21"/>
    </row>
    <row r="325" spans="1:4" ht="13.5" customHeight="1">
      <c r="A325" s="18"/>
      <c r="C325" s="21"/>
      <c r="D325" s="21"/>
    </row>
    <row r="326" spans="1:4" ht="13.5" customHeight="1">
      <c r="A326" s="18"/>
      <c r="C326" s="21"/>
      <c r="D326" s="21"/>
    </row>
    <row r="327" spans="1:4" ht="13.5" customHeight="1">
      <c r="A327" s="18"/>
      <c r="C327" s="21"/>
      <c r="D327" s="21"/>
    </row>
    <row r="328" spans="1:4" ht="13.5" customHeight="1">
      <c r="A328" s="18"/>
      <c r="C328" s="21"/>
      <c r="D328" s="21"/>
    </row>
    <row r="329" spans="1:4" ht="13.5" customHeight="1">
      <c r="A329" s="18"/>
      <c r="C329" s="21"/>
      <c r="D329" s="21"/>
    </row>
    <row r="330" spans="1:4" ht="13.5" customHeight="1">
      <c r="A330" s="18"/>
      <c r="C330" s="21"/>
      <c r="D330" s="21"/>
    </row>
    <row r="331" spans="1:4" ht="13.5" customHeight="1">
      <c r="A331" s="18"/>
      <c r="C331" s="21"/>
      <c r="D331" s="21"/>
    </row>
    <row r="332" spans="1:4" ht="13.5" customHeight="1">
      <c r="A332" s="18"/>
      <c r="C332" s="21"/>
      <c r="D332" s="21"/>
    </row>
    <row r="333" spans="1:4" ht="13.5" customHeight="1">
      <c r="A333" s="18"/>
      <c r="C333" s="21"/>
      <c r="D333" s="21"/>
    </row>
    <row r="334" spans="1:4" ht="13.5" customHeight="1">
      <c r="A334" s="18"/>
      <c r="C334" s="21"/>
      <c r="D334" s="21"/>
    </row>
    <row r="335" spans="1:4" ht="13.5" customHeight="1">
      <c r="A335" s="18"/>
      <c r="C335" s="21"/>
      <c r="D335" s="21"/>
    </row>
    <row r="336" ht="13.5" customHeight="1">
      <c r="A336" s="18"/>
    </row>
    <row r="337" ht="13.5" customHeight="1">
      <c r="A337" s="18"/>
    </row>
    <row r="338" ht="13.5" customHeight="1">
      <c r="A338" s="18"/>
    </row>
    <row r="339" ht="13.5" customHeight="1">
      <c r="A339" s="18"/>
    </row>
    <row r="340" ht="13.5" customHeight="1">
      <c r="A340" s="18"/>
    </row>
    <row r="341" ht="13.5" customHeight="1">
      <c r="A341" s="18"/>
    </row>
    <row r="342" ht="13.5" customHeight="1">
      <c r="A342" s="18"/>
    </row>
    <row r="343" ht="13.5" customHeight="1">
      <c r="A343" s="18"/>
    </row>
    <row r="344" ht="13.5" customHeight="1">
      <c r="A344" s="18"/>
    </row>
    <row r="345" ht="13.5" customHeight="1">
      <c r="A345" s="18"/>
    </row>
    <row r="346" ht="13.5" customHeight="1">
      <c r="A346" s="18"/>
    </row>
    <row r="347" ht="13.5" customHeight="1">
      <c r="A347" s="18"/>
    </row>
    <row r="348" ht="13.5" customHeight="1">
      <c r="A348" s="18"/>
    </row>
    <row r="349" ht="13.5" customHeight="1">
      <c r="A349" s="18"/>
    </row>
    <row r="350" ht="13.5" customHeight="1">
      <c r="A350" s="18"/>
    </row>
    <row r="351" ht="13.5" customHeight="1">
      <c r="A351" s="18"/>
    </row>
    <row r="352" ht="13.5" customHeight="1">
      <c r="A352" s="18"/>
    </row>
    <row r="353" ht="13.5" customHeight="1">
      <c r="A353" s="18"/>
    </row>
    <row r="354" ht="13.5" customHeight="1">
      <c r="A354" s="18"/>
    </row>
    <row r="355" ht="13.5" customHeight="1">
      <c r="A355" s="18"/>
    </row>
    <row r="356" ht="13.5" customHeight="1">
      <c r="A356" s="18"/>
    </row>
    <row r="357" ht="13.5" customHeight="1">
      <c r="A357" s="18"/>
    </row>
    <row r="358" ht="13.5" customHeight="1">
      <c r="A358" s="18"/>
    </row>
  </sheetData>
  <sheetProtection/>
  <mergeCells count="6">
    <mergeCell ref="C229:D229"/>
    <mergeCell ref="C233:D233"/>
    <mergeCell ref="A224:D224"/>
    <mergeCell ref="A225:D225"/>
    <mergeCell ref="A230:D230"/>
    <mergeCell ref="A231:D231"/>
  </mergeCells>
  <printOptions/>
  <pageMargins left="0.51" right="0.24" top="0.22" bottom="0.28" header="0.17" footer="0.17"/>
  <pageSetup firstPageNumber="12" useFirstPageNumber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H244"/>
  <sheetViews>
    <sheetView zoomScalePageLayoutView="0" workbookViewId="0" topLeftCell="A1">
      <pane xSplit="1" ySplit="13" topLeftCell="B29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E31" sqref="E31"/>
    </sheetView>
  </sheetViews>
  <sheetFormatPr defaultColWidth="8.796875" defaultRowHeight="15"/>
  <cols>
    <col min="1" max="1" width="30" style="0" customWidth="1"/>
    <col min="2" max="2" width="4.5" style="11" customWidth="1"/>
    <col min="3" max="3" width="4.3984375" style="0" bestFit="1" customWidth="1"/>
    <col min="4" max="4" width="11" style="0" hidden="1" customWidth="1"/>
    <col min="5" max="5" width="12.09765625" style="0" customWidth="1"/>
    <col min="6" max="6" width="12" style="0" customWidth="1"/>
    <col min="7" max="7" width="12.09765625" style="0" customWidth="1"/>
    <col min="8" max="8" width="12.19921875" style="0" customWidth="1"/>
  </cols>
  <sheetData>
    <row r="1" spans="1:8" s="37" customFormat="1" ht="13.5" customHeight="1">
      <c r="A1" s="497" t="s">
        <v>304</v>
      </c>
      <c r="B1" s="498"/>
      <c r="C1" s="499"/>
      <c r="D1" s="500"/>
      <c r="E1" s="500"/>
      <c r="F1" s="500"/>
      <c r="G1" s="349"/>
      <c r="H1" s="500"/>
    </row>
    <row r="2" spans="1:8" s="37" customFormat="1" ht="18" customHeight="1">
      <c r="A2" s="497" t="s">
        <v>306</v>
      </c>
      <c r="B2" s="498"/>
      <c r="C2" s="499"/>
      <c r="D2" s="500"/>
      <c r="E2" s="500"/>
      <c r="F2" s="500"/>
      <c r="G2" s="804" t="s">
        <v>736</v>
      </c>
      <c r="H2" s="804"/>
    </row>
    <row r="3" spans="1:8" s="37" customFormat="1" ht="13.5" customHeight="1">
      <c r="A3" s="501" t="s">
        <v>308</v>
      </c>
      <c r="B3" s="502"/>
      <c r="C3" s="503"/>
      <c r="D3" s="500"/>
      <c r="E3" s="500"/>
      <c r="F3" s="500"/>
      <c r="G3" s="188"/>
      <c r="H3" s="500"/>
    </row>
    <row r="4" spans="1:8" s="37" customFormat="1" ht="15" customHeight="1">
      <c r="A4" s="504"/>
      <c r="B4" s="505"/>
      <c r="C4" s="503"/>
      <c r="D4" s="500"/>
      <c r="E4" s="500"/>
      <c r="F4" s="500"/>
      <c r="G4" s="500"/>
      <c r="H4" s="500"/>
    </row>
    <row r="5" spans="1:8" s="37" customFormat="1" ht="27.75" customHeight="1">
      <c r="A5" s="808" t="s">
        <v>737</v>
      </c>
      <c r="B5" s="808"/>
      <c r="C5" s="808"/>
      <c r="D5" s="808"/>
      <c r="E5" s="808"/>
      <c r="F5" s="808"/>
      <c r="G5" s="808"/>
      <c r="H5" s="808"/>
    </row>
    <row r="6" spans="1:8" s="37" customFormat="1" ht="25.5" customHeight="1">
      <c r="A6" s="810" t="s">
        <v>738</v>
      </c>
      <c r="B6" s="810"/>
      <c r="C6" s="810"/>
      <c r="D6" s="810"/>
      <c r="E6" s="810"/>
      <c r="F6" s="810"/>
      <c r="G6" s="810"/>
      <c r="H6" s="810"/>
    </row>
    <row r="7" spans="1:8" s="37" customFormat="1" ht="12.75" customHeight="1" hidden="1">
      <c r="A7" s="506" t="s">
        <v>11</v>
      </c>
      <c r="B7" s="505"/>
      <c r="C7" s="503"/>
      <c r="D7" s="503"/>
      <c r="E7" s="503"/>
      <c r="F7" s="503"/>
      <c r="G7" s="503"/>
      <c r="H7" s="503" t="s">
        <v>11</v>
      </c>
    </row>
    <row r="8" spans="1:8" s="37" customFormat="1" ht="9.75" customHeight="1" thickBot="1">
      <c r="A8" s="507"/>
      <c r="B8" s="505"/>
      <c r="C8" s="503"/>
      <c r="D8" s="809"/>
      <c r="E8" s="809"/>
      <c r="F8" s="809"/>
      <c r="G8" s="809"/>
      <c r="H8" s="809"/>
    </row>
    <row r="9" spans="1:8" s="37" customFormat="1" ht="3" customHeight="1" hidden="1" thickBot="1">
      <c r="A9" s="193"/>
      <c r="B9" s="505"/>
      <c r="C9" s="503"/>
      <c r="D9" s="508"/>
      <c r="E9" s="508"/>
      <c r="F9" s="508"/>
      <c r="G9" s="500"/>
      <c r="H9" s="500"/>
    </row>
    <row r="10" spans="1:8" s="37" customFormat="1" ht="19.5" customHeight="1" hidden="1" thickBot="1">
      <c r="A10" s="193"/>
      <c r="B10" s="505"/>
      <c r="C10" s="503"/>
      <c r="D10" s="508"/>
      <c r="E10" s="508"/>
      <c r="F10" s="508"/>
      <c r="G10" s="500"/>
      <c r="H10" s="500"/>
    </row>
    <row r="11" spans="1:8" s="38" customFormat="1" ht="23.25" customHeight="1" thickTop="1">
      <c r="A11" s="509" t="s">
        <v>412</v>
      </c>
      <c r="B11" s="510" t="s">
        <v>739</v>
      </c>
      <c r="C11" s="510" t="s">
        <v>191</v>
      </c>
      <c r="D11" s="511" t="s">
        <v>740</v>
      </c>
      <c r="E11" s="806" t="s">
        <v>741</v>
      </c>
      <c r="F11" s="807"/>
      <c r="G11" s="811" t="s">
        <v>742</v>
      </c>
      <c r="H11" s="812"/>
    </row>
    <row r="12" spans="1:8" s="38" customFormat="1" ht="19.5" customHeight="1">
      <c r="A12" s="512"/>
      <c r="B12" s="513" t="s">
        <v>743</v>
      </c>
      <c r="C12" s="513" t="s">
        <v>192</v>
      </c>
      <c r="D12" s="514" t="s">
        <v>744</v>
      </c>
      <c r="E12" s="515" t="s">
        <v>701</v>
      </c>
      <c r="F12" s="516" t="s">
        <v>702</v>
      </c>
      <c r="G12" s="515" t="s">
        <v>701</v>
      </c>
      <c r="H12" s="517" t="s">
        <v>702</v>
      </c>
    </row>
    <row r="13" spans="1:8" s="38" customFormat="1" ht="18" customHeight="1">
      <c r="A13" s="518">
        <v>1</v>
      </c>
      <c r="B13" s="519">
        <v>2</v>
      </c>
      <c r="C13" s="519">
        <v>3</v>
      </c>
      <c r="D13" s="519">
        <v>4</v>
      </c>
      <c r="E13" s="519">
        <v>5</v>
      </c>
      <c r="F13" s="519">
        <v>6</v>
      </c>
      <c r="G13" s="519">
        <v>7</v>
      </c>
      <c r="H13" s="520">
        <v>8</v>
      </c>
    </row>
    <row r="14" spans="1:8" s="37" customFormat="1" ht="23.25" customHeight="1">
      <c r="A14" s="521" t="s">
        <v>745</v>
      </c>
      <c r="B14" s="522" t="s">
        <v>10</v>
      </c>
      <c r="C14" s="522" t="s">
        <v>228</v>
      </c>
      <c r="D14" s="523" t="e">
        <f aca="true" t="shared" si="0" ref="D14:D23">CHOOSE($I$11,J14,K14,L14,M14,N14,O14,P14,Q14,R14,S14,T14,U14)</f>
        <v>#VALUE!</v>
      </c>
      <c r="E14" s="523">
        <v>551094336216</v>
      </c>
      <c r="F14" s="524">
        <v>422328485905</v>
      </c>
      <c r="G14" s="523">
        <v>1002465290806</v>
      </c>
      <c r="H14" s="525">
        <v>840189665112</v>
      </c>
    </row>
    <row r="15" spans="1:8" s="37" customFormat="1" ht="23.25" customHeight="1">
      <c r="A15" s="521" t="s">
        <v>746</v>
      </c>
      <c r="B15" s="526" t="s">
        <v>190</v>
      </c>
      <c r="C15" s="526"/>
      <c r="D15" s="365" t="e">
        <f t="shared" si="0"/>
        <v>#VALUE!</v>
      </c>
      <c r="E15" s="365">
        <v>0</v>
      </c>
      <c r="F15" s="527"/>
      <c r="G15" s="365"/>
      <c r="H15" s="528"/>
    </row>
    <row r="16" spans="1:8" s="8" customFormat="1" ht="23.25" customHeight="1">
      <c r="A16" s="521" t="s">
        <v>747</v>
      </c>
      <c r="B16" s="526" t="s">
        <v>155</v>
      </c>
      <c r="C16" s="526"/>
      <c r="D16" s="365" t="e">
        <f t="shared" si="0"/>
        <v>#VALUE!</v>
      </c>
      <c r="E16" s="365">
        <v>551094336216</v>
      </c>
      <c r="F16" s="527">
        <v>422328485905</v>
      </c>
      <c r="G16" s="365">
        <v>1002465290806</v>
      </c>
      <c r="H16" s="528">
        <v>840189665112</v>
      </c>
    </row>
    <row r="17" spans="1:8" s="8" customFormat="1" ht="23.25" customHeight="1">
      <c r="A17" s="521" t="s">
        <v>748</v>
      </c>
      <c r="B17" s="526" t="s">
        <v>240</v>
      </c>
      <c r="C17" s="526" t="s">
        <v>229</v>
      </c>
      <c r="D17" s="365" t="e">
        <f t="shared" si="0"/>
        <v>#VALUE!</v>
      </c>
      <c r="E17" s="365">
        <v>481905636808.66003</v>
      </c>
      <c r="F17" s="527">
        <v>370394661946</v>
      </c>
      <c r="G17" s="365">
        <v>885093227930.6599</v>
      </c>
      <c r="H17" s="528">
        <v>734720040377</v>
      </c>
    </row>
    <row r="18" spans="1:8" s="8" customFormat="1" ht="23.25" customHeight="1">
      <c r="A18" s="529" t="s">
        <v>749</v>
      </c>
      <c r="B18" s="530" t="s">
        <v>241</v>
      </c>
      <c r="C18" s="526"/>
      <c r="D18" s="361" t="e">
        <f t="shared" si="0"/>
        <v>#VALUE!</v>
      </c>
      <c r="E18" s="361">
        <v>69188699407.33997</v>
      </c>
      <c r="F18" s="361">
        <v>51933823959</v>
      </c>
      <c r="G18" s="361">
        <v>117372062875.34009</v>
      </c>
      <c r="H18" s="362">
        <v>105469624735</v>
      </c>
    </row>
    <row r="19" spans="1:8" s="8" customFormat="1" ht="23.25" customHeight="1">
      <c r="A19" s="521" t="s">
        <v>750</v>
      </c>
      <c r="B19" s="526" t="s">
        <v>242</v>
      </c>
      <c r="C19" s="526" t="s">
        <v>230</v>
      </c>
      <c r="D19" s="365" t="e">
        <f t="shared" si="0"/>
        <v>#VALUE!</v>
      </c>
      <c r="E19" s="365">
        <v>77359721</v>
      </c>
      <c r="F19" s="527">
        <v>124146731</v>
      </c>
      <c r="G19" s="365">
        <v>162360450</v>
      </c>
      <c r="H19" s="528">
        <v>301428479</v>
      </c>
    </row>
    <row r="20" spans="1:8" s="8" customFormat="1" ht="23.25" customHeight="1">
      <c r="A20" s="521" t="s">
        <v>751</v>
      </c>
      <c r="B20" s="526" t="s">
        <v>243</v>
      </c>
      <c r="C20" s="526" t="s">
        <v>231</v>
      </c>
      <c r="D20" s="365" t="e">
        <f t="shared" si="0"/>
        <v>#VALUE!</v>
      </c>
      <c r="E20" s="365">
        <v>10030072688</v>
      </c>
      <c r="F20" s="527">
        <v>10849282164</v>
      </c>
      <c r="G20" s="365">
        <v>17703313774</v>
      </c>
      <c r="H20" s="528">
        <v>20114794526</v>
      </c>
    </row>
    <row r="21" spans="1:8" s="172" customFormat="1" ht="23.25" customHeight="1">
      <c r="A21" s="531" t="s">
        <v>752</v>
      </c>
      <c r="B21" s="532">
        <v>23</v>
      </c>
      <c r="C21" s="533"/>
      <c r="D21" s="534" t="e">
        <f t="shared" si="0"/>
        <v>#VALUE!</v>
      </c>
      <c r="E21" s="534">
        <v>10028782070</v>
      </c>
      <c r="F21" s="534">
        <v>9248072402</v>
      </c>
      <c r="G21" s="534">
        <v>17694611002</v>
      </c>
      <c r="H21" s="528">
        <v>20094419006</v>
      </c>
    </row>
    <row r="22" spans="1:8" s="37" customFormat="1" ht="23.25" customHeight="1">
      <c r="A22" s="521" t="s">
        <v>753</v>
      </c>
      <c r="B22" s="526">
        <v>24</v>
      </c>
      <c r="C22" s="526"/>
      <c r="D22" s="365" t="e">
        <f t="shared" si="0"/>
        <v>#VALUE!</v>
      </c>
      <c r="E22" s="365">
        <v>21716850561.3</v>
      </c>
      <c r="F22" s="527">
        <v>7245703028</v>
      </c>
      <c r="G22" s="365">
        <v>31170767080.3</v>
      </c>
      <c r="H22" s="528">
        <v>17177442549</v>
      </c>
    </row>
    <row r="23" spans="1:8" s="37" customFormat="1" ht="23.25" customHeight="1">
      <c r="A23" s="521" t="s">
        <v>754</v>
      </c>
      <c r="B23" s="526">
        <v>25</v>
      </c>
      <c r="C23" s="526"/>
      <c r="D23" s="365" t="e">
        <f t="shared" si="0"/>
        <v>#VALUE!</v>
      </c>
      <c r="E23" s="365">
        <v>32835233674</v>
      </c>
      <c r="F23" s="527">
        <v>21312042362</v>
      </c>
      <c r="G23" s="365">
        <v>58372439024</v>
      </c>
      <c r="H23" s="528">
        <v>46126405314</v>
      </c>
    </row>
    <row r="24" spans="1:8" s="34" customFormat="1" ht="23.25" customHeight="1">
      <c r="A24" s="529" t="s">
        <v>755</v>
      </c>
      <c r="B24" s="530">
        <v>30</v>
      </c>
      <c r="C24" s="526"/>
      <c r="D24" s="535" t="e">
        <f>D18+D19-D20-D22-D23</f>
        <v>#VALUE!</v>
      </c>
      <c r="E24" s="535">
        <v>4683902205.039963</v>
      </c>
      <c r="F24" s="535">
        <v>12650943136</v>
      </c>
      <c r="G24" s="535">
        <v>10287903447.040085</v>
      </c>
      <c r="H24" s="536">
        <v>22352410825</v>
      </c>
    </row>
    <row r="25" spans="1:8" s="37" customFormat="1" ht="23.25" customHeight="1">
      <c r="A25" s="521" t="s">
        <v>756</v>
      </c>
      <c r="B25" s="526">
        <v>31</v>
      </c>
      <c r="C25" s="526"/>
      <c r="D25" s="365" t="e">
        <f>CHOOSE($I$11,J25,K25,L25,M25,N25,O25,P25,Q25,R25,S25,T25,U25)</f>
        <v>#VALUE!</v>
      </c>
      <c r="E25" s="365">
        <v>2217479213</v>
      </c>
      <c r="F25" s="537">
        <v>838147572</v>
      </c>
      <c r="G25" s="365">
        <v>5166667270</v>
      </c>
      <c r="H25" s="528">
        <v>2747771912</v>
      </c>
    </row>
    <row r="26" spans="1:8" s="37" customFormat="1" ht="23.25" customHeight="1">
      <c r="A26" s="521" t="s">
        <v>757</v>
      </c>
      <c r="B26" s="526">
        <v>32</v>
      </c>
      <c r="C26" s="526"/>
      <c r="D26" s="365" t="e">
        <f>CHOOSE($I$11,J26,K26,L26,M26,N26,O26,P26,Q26,R26,S26,T26,U26)</f>
        <v>#VALUE!</v>
      </c>
      <c r="E26" s="365">
        <v>764449611.2</v>
      </c>
      <c r="F26" s="537">
        <v>277349000</v>
      </c>
      <c r="G26" s="365">
        <v>1618115885.2</v>
      </c>
      <c r="H26" s="528">
        <v>443799545</v>
      </c>
    </row>
    <row r="27" spans="1:8" s="34" customFormat="1" ht="23.25" customHeight="1">
      <c r="A27" s="529" t="s">
        <v>758</v>
      </c>
      <c r="B27" s="530">
        <v>40</v>
      </c>
      <c r="C27" s="526"/>
      <c r="D27" s="535" t="e">
        <f>D25-D26</f>
        <v>#VALUE!</v>
      </c>
      <c r="E27" s="535">
        <v>1453029601.8</v>
      </c>
      <c r="F27" s="535">
        <v>560798572</v>
      </c>
      <c r="G27" s="535">
        <v>3548551384.8</v>
      </c>
      <c r="H27" s="538">
        <v>2303972367</v>
      </c>
    </row>
    <row r="28" spans="1:8" s="8" customFormat="1" ht="23.25" customHeight="1">
      <c r="A28" s="529" t="s">
        <v>759</v>
      </c>
      <c r="B28" s="530">
        <v>50</v>
      </c>
      <c r="C28" s="526"/>
      <c r="D28" s="535" t="e">
        <f>D24+D27</f>
        <v>#VALUE!</v>
      </c>
      <c r="E28" s="535">
        <v>6136931806.839963</v>
      </c>
      <c r="F28" s="535">
        <v>13211741708</v>
      </c>
      <c r="G28" s="535">
        <v>13836454831.840084</v>
      </c>
      <c r="H28" s="538">
        <v>24656383192</v>
      </c>
    </row>
    <row r="29" spans="1:8" s="8" customFormat="1" ht="23.25" customHeight="1">
      <c r="A29" s="529" t="s">
        <v>760</v>
      </c>
      <c r="B29" s="530">
        <v>51</v>
      </c>
      <c r="C29" s="526" t="s">
        <v>232</v>
      </c>
      <c r="D29" s="535"/>
      <c r="E29" s="361">
        <v>1227386361</v>
      </c>
      <c r="F29" s="539">
        <v>2642348341</v>
      </c>
      <c r="G29" s="361">
        <v>2767290966</v>
      </c>
      <c r="H29" s="536">
        <v>4931276638</v>
      </c>
    </row>
    <row r="30" spans="1:8" s="8" customFormat="1" ht="23.25" customHeight="1">
      <c r="A30" s="540" t="s">
        <v>761</v>
      </c>
      <c r="B30" s="530">
        <v>52</v>
      </c>
      <c r="C30" s="526" t="s">
        <v>233</v>
      </c>
      <c r="D30" s="535"/>
      <c r="E30" s="535"/>
      <c r="F30" s="539"/>
      <c r="G30" s="541"/>
      <c r="H30" s="528">
        <v>0</v>
      </c>
    </row>
    <row r="31" spans="1:8" s="34" customFormat="1" ht="23.25" customHeight="1">
      <c r="A31" s="529" t="s">
        <v>762</v>
      </c>
      <c r="B31" s="530">
        <v>60</v>
      </c>
      <c r="C31" s="526"/>
      <c r="D31" s="535" t="e">
        <f>D28-D29-D30</f>
        <v>#VALUE!</v>
      </c>
      <c r="E31" s="535">
        <v>4909545445.839963</v>
      </c>
      <c r="F31" s="535">
        <v>10569393367</v>
      </c>
      <c r="G31" s="535">
        <v>11069163865.840084</v>
      </c>
      <c r="H31" s="538">
        <v>19725106554</v>
      </c>
    </row>
    <row r="32" spans="1:8" s="34" customFormat="1" ht="23.25" customHeight="1">
      <c r="A32" s="542" t="s">
        <v>763</v>
      </c>
      <c r="B32" s="530">
        <v>70</v>
      </c>
      <c r="C32" s="530"/>
      <c r="D32" s="535" t="e">
        <f>D31/13649738</f>
        <v>#VALUE!</v>
      </c>
      <c r="E32" s="535">
        <v>359.68056279468243</v>
      </c>
      <c r="F32" s="535">
        <v>774.3293949671415</v>
      </c>
      <c r="G32" s="535">
        <v>810.943321098184</v>
      </c>
      <c r="H32" s="536">
        <v>1445</v>
      </c>
    </row>
    <row r="33" spans="1:8" s="37" customFormat="1" ht="15" customHeight="1" thickBot="1">
      <c r="A33" s="543"/>
      <c r="B33" s="544"/>
      <c r="C33" s="545"/>
      <c r="D33" s="546"/>
      <c r="E33" s="546"/>
      <c r="F33" s="546"/>
      <c r="G33" s="547"/>
      <c r="H33" s="548"/>
    </row>
    <row r="34" spans="1:7" ht="6" customHeight="1" thickTop="1">
      <c r="A34" s="39"/>
      <c r="D34" s="1"/>
      <c r="E34" s="1"/>
      <c r="G34" s="42"/>
    </row>
    <row r="35" spans="1:8" ht="24.75" customHeight="1">
      <c r="A35" s="40" t="s">
        <v>26</v>
      </c>
      <c r="B35" s="41"/>
      <c r="C35" s="41"/>
      <c r="D35" s="3"/>
      <c r="E35" s="1"/>
      <c r="F35" s="1"/>
      <c r="G35" s="805" t="s">
        <v>212</v>
      </c>
      <c r="H35" s="805"/>
    </row>
    <row r="36" spans="2:7" ht="19.5" customHeight="1" hidden="1">
      <c r="B36"/>
      <c r="G36" s="57">
        <f>G14+G19+G25</f>
        <v>1007794318526</v>
      </c>
    </row>
    <row r="37" spans="2:8" ht="19.5" customHeight="1" hidden="1">
      <c r="B37"/>
      <c r="G37" s="169" t="e">
        <f>#REF!</f>
        <v>#REF!</v>
      </c>
      <c r="H37" s="101" t="e">
        <f>G36-G37</f>
        <v>#REF!</v>
      </c>
    </row>
    <row r="38" ht="15">
      <c r="G38" s="170"/>
    </row>
    <row r="39" spans="1:5" ht="72" customHeight="1">
      <c r="A39" s="47"/>
      <c r="B39" s="47"/>
      <c r="C39" s="47"/>
      <c r="D39" s="47"/>
      <c r="E39" s="47"/>
    </row>
    <row r="40" spans="1:7" ht="93.75" customHeight="1">
      <c r="A40" s="39"/>
      <c r="G40" s="50">
        <f>G14+G19+G25</f>
        <v>1007794318526</v>
      </c>
    </row>
    <row r="41" ht="18">
      <c r="A41" s="39"/>
    </row>
    <row r="42" ht="18">
      <c r="A42" s="39"/>
    </row>
    <row r="43" ht="18">
      <c r="A43" s="39"/>
    </row>
    <row r="44" ht="18">
      <c r="A44" s="39"/>
    </row>
    <row r="45" ht="18">
      <c r="A45" s="39"/>
    </row>
    <row r="46" ht="18">
      <c r="A46" s="39"/>
    </row>
    <row r="47" ht="18">
      <c r="A47" s="39"/>
    </row>
    <row r="48" ht="18">
      <c r="A48" s="39"/>
    </row>
    <row r="49" ht="18">
      <c r="A49" s="39"/>
    </row>
    <row r="50" ht="18">
      <c r="A50" s="39"/>
    </row>
    <row r="51" ht="18">
      <c r="A51" s="39"/>
    </row>
    <row r="52" ht="18">
      <c r="A52" s="39"/>
    </row>
    <row r="53" ht="18">
      <c r="A53" s="39"/>
    </row>
    <row r="54" ht="18">
      <c r="A54" s="39"/>
    </row>
    <row r="55" ht="18">
      <c r="A55" s="39"/>
    </row>
    <row r="56" ht="18">
      <c r="A56" s="39"/>
    </row>
    <row r="57" ht="18">
      <c r="A57" s="39"/>
    </row>
    <row r="58" ht="18">
      <c r="A58" s="39"/>
    </row>
    <row r="59" ht="18">
      <c r="A59" s="39"/>
    </row>
    <row r="60" ht="18">
      <c r="A60" s="39"/>
    </row>
    <row r="61" ht="18">
      <c r="A61" s="39"/>
    </row>
    <row r="62" ht="18">
      <c r="A62" s="39"/>
    </row>
    <row r="63" ht="18">
      <c r="A63" s="39"/>
    </row>
    <row r="64" ht="18">
      <c r="A64" s="39"/>
    </row>
    <row r="65" ht="18">
      <c r="A65" s="39"/>
    </row>
    <row r="66" ht="18">
      <c r="A66" s="39"/>
    </row>
    <row r="67" ht="18">
      <c r="A67" s="39"/>
    </row>
    <row r="68" ht="18">
      <c r="A68" s="39"/>
    </row>
    <row r="69" ht="18">
      <c r="A69" s="39"/>
    </row>
    <row r="70" ht="18">
      <c r="A70" s="39"/>
    </row>
    <row r="71" ht="18">
      <c r="A71" s="39"/>
    </row>
    <row r="72" ht="18">
      <c r="A72" s="39"/>
    </row>
    <row r="73" ht="18">
      <c r="A73" s="39"/>
    </row>
    <row r="74" ht="18">
      <c r="A74" s="39"/>
    </row>
    <row r="75" ht="18">
      <c r="A75" s="39"/>
    </row>
    <row r="76" ht="18">
      <c r="A76" s="39"/>
    </row>
    <row r="77" ht="18">
      <c r="A77" s="39"/>
    </row>
    <row r="78" ht="18">
      <c r="A78" s="39"/>
    </row>
    <row r="79" ht="18">
      <c r="A79" s="39"/>
    </row>
    <row r="80" ht="18">
      <c r="A80" s="39"/>
    </row>
    <row r="81" ht="18">
      <c r="A81" s="39"/>
    </row>
    <row r="82" ht="18">
      <c r="A82" s="39"/>
    </row>
    <row r="83" ht="18">
      <c r="A83" s="39"/>
    </row>
    <row r="84" ht="18">
      <c r="A84" s="39"/>
    </row>
    <row r="85" ht="18">
      <c r="A85" s="39"/>
    </row>
    <row r="86" ht="18">
      <c r="A86" s="39"/>
    </row>
    <row r="87" ht="18">
      <c r="A87" s="39"/>
    </row>
    <row r="88" ht="18">
      <c r="A88" s="39"/>
    </row>
    <row r="89" ht="18">
      <c r="A89" s="39"/>
    </row>
    <row r="90" ht="18">
      <c r="A90" s="39"/>
    </row>
    <row r="91" ht="18">
      <c r="A91" s="39"/>
    </row>
    <row r="92" ht="18">
      <c r="A92" s="39"/>
    </row>
    <row r="93" ht="18">
      <c r="A93" s="39"/>
    </row>
    <row r="94" ht="18">
      <c r="A94" s="39"/>
    </row>
    <row r="95" ht="18">
      <c r="A95" s="39"/>
    </row>
    <row r="96" ht="18">
      <c r="A96" s="39"/>
    </row>
    <row r="97" ht="18">
      <c r="A97" s="39"/>
    </row>
    <row r="98" ht="18">
      <c r="A98" s="39"/>
    </row>
    <row r="99" ht="18">
      <c r="A99" s="39"/>
    </row>
    <row r="100" ht="18">
      <c r="A100" s="39"/>
    </row>
    <row r="101" ht="18">
      <c r="A101" s="39"/>
    </row>
    <row r="102" ht="18">
      <c r="A102" s="39"/>
    </row>
    <row r="103" ht="18">
      <c r="A103" s="39"/>
    </row>
    <row r="104" ht="18">
      <c r="A104" s="39"/>
    </row>
    <row r="105" ht="18">
      <c r="A105" s="39"/>
    </row>
    <row r="106" ht="18">
      <c r="A106" s="39"/>
    </row>
    <row r="107" ht="18">
      <c r="A107" s="39"/>
    </row>
    <row r="108" ht="18">
      <c r="A108" s="39"/>
    </row>
    <row r="109" ht="18">
      <c r="A109" s="39"/>
    </row>
    <row r="110" ht="18">
      <c r="A110" s="39"/>
    </row>
    <row r="111" ht="18">
      <c r="A111" s="39"/>
    </row>
    <row r="112" ht="18">
      <c r="A112" s="39"/>
    </row>
    <row r="113" ht="18">
      <c r="A113" s="39"/>
    </row>
    <row r="114" ht="18">
      <c r="A114" s="39"/>
    </row>
    <row r="115" ht="18">
      <c r="A115" s="39"/>
    </row>
    <row r="116" ht="18">
      <c r="A116" s="39"/>
    </row>
    <row r="117" ht="18">
      <c r="A117" s="39"/>
    </row>
    <row r="118" ht="18">
      <c r="A118" s="39"/>
    </row>
    <row r="119" ht="18">
      <c r="A119" s="39"/>
    </row>
    <row r="120" ht="18">
      <c r="A120" s="39"/>
    </row>
    <row r="121" ht="18">
      <c r="A121" s="39"/>
    </row>
    <row r="122" ht="18">
      <c r="A122" s="39"/>
    </row>
    <row r="123" ht="18">
      <c r="A123" s="39"/>
    </row>
    <row r="124" ht="18">
      <c r="A124" s="39"/>
    </row>
    <row r="125" ht="18">
      <c r="A125" s="39"/>
    </row>
    <row r="126" ht="18">
      <c r="A126" s="39"/>
    </row>
    <row r="127" ht="18">
      <c r="A127" s="39"/>
    </row>
    <row r="128" ht="18">
      <c r="A128" s="39"/>
    </row>
    <row r="129" ht="18">
      <c r="A129" s="39"/>
    </row>
    <row r="130" ht="18">
      <c r="A130" s="39"/>
    </row>
    <row r="131" ht="18">
      <c r="A131" s="39"/>
    </row>
    <row r="132" ht="18">
      <c r="A132" s="39"/>
    </row>
    <row r="133" ht="18">
      <c r="A133" s="39"/>
    </row>
    <row r="134" ht="18">
      <c r="A134" s="39"/>
    </row>
    <row r="135" ht="18">
      <c r="A135" s="39"/>
    </row>
    <row r="136" ht="18">
      <c r="A136" s="39"/>
    </row>
    <row r="137" ht="18">
      <c r="A137" s="39"/>
    </row>
    <row r="138" ht="18">
      <c r="A138" s="39"/>
    </row>
    <row r="139" ht="18">
      <c r="A139" s="39"/>
    </row>
    <row r="140" ht="18">
      <c r="A140" s="39"/>
    </row>
    <row r="141" ht="18">
      <c r="A141" s="39"/>
    </row>
    <row r="142" ht="18">
      <c r="A142" s="39"/>
    </row>
    <row r="143" ht="18">
      <c r="A143" s="39"/>
    </row>
    <row r="144" ht="18">
      <c r="A144" s="39"/>
    </row>
    <row r="145" ht="18">
      <c r="A145" s="39"/>
    </row>
    <row r="146" ht="18">
      <c r="A146" s="39"/>
    </row>
    <row r="147" ht="18">
      <c r="A147" s="39"/>
    </row>
    <row r="148" ht="18">
      <c r="A148" s="39"/>
    </row>
    <row r="149" ht="18">
      <c r="A149" s="39"/>
    </row>
    <row r="150" ht="18">
      <c r="A150" s="39"/>
    </row>
    <row r="151" ht="18">
      <c r="A151" s="39"/>
    </row>
    <row r="152" ht="18">
      <c r="A152" s="39"/>
    </row>
    <row r="153" ht="18">
      <c r="A153" s="39"/>
    </row>
    <row r="154" ht="18">
      <c r="A154" s="39"/>
    </row>
    <row r="155" ht="18">
      <c r="A155" s="39"/>
    </row>
    <row r="156" ht="18">
      <c r="A156" s="39"/>
    </row>
    <row r="157" ht="18">
      <c r="A157" s="39"/>
    </row>
    <row r="158" ht="18">
      <c r="A158" s="39"/>
    </row>
    <row r="159" ht="18">
      <c r="A159" s="39"/>
    </row>
    <row r="160" ht="18">
      <c r="A160" s="39"/>
    </row>
    <row r="161" ht="18">
      <c r="A161" s="39"/>
    </row>
    <row r="162" ht="18">
      <c r="A162" s="39"/>
    </row>
    <row r="163" ht="18">
      <c r="A163" s="39"/>
    </row>
    <row r="164" ht="18">
      <c r="A164" s="39"/>
    </row>
    <row r="165" ht="18">
      <c r="A165" s="39"/>
    </row>
    <row r="166" ht="18">
      <c r="A166" s="39"/>
    </row>
    <row r="167" ht="18">
      <c r="A167" s="39"/>
    </row>
    <row r="168" ht="18">
      <c r="A168" s="39"/>
    </row>
    <row r="169" ht="18">
      <c r="A169" s="39"/>
    </row>
    <row r="170" ht="18">
      <c r="A170" s="39"/>
    </row>
    <row r="171" ht="18">
      <c r="A171" s="39"/>
    </row>
    <row r="172" ht="18">
      <c r="A172" s="39"/>
    </row>
    <row r="173" ht="18">
      <c r="A173" s="39"/>
    </row>
    <row r="174" ht="18">
      <c r="A174" s="39"/>
    </row>
    <row r="175" ht="18">
      <c r="A175" s="39"/>
    </row>
    <row r="176" ht="18">
      <c r="A176" s="39"/>
    </row>
    <row r="177" ht="18">
      <c r="A177" s="39"/>
    </row>
    <row r="178" ht="18">
      <c r="A178" s="39"/>
    </row>
    <row r="179" ht="18">
      <c r="A179" s="39"/>
    </row>
    <row r="180" ht="18">
      <c r="A180" s="39"/>
    </row>
    <row r="181" ht="18">
      <c r="A181" s="39"/>
    </row>
    <row r="182" ht="18">
      <c r="A182" s="39"/>
    </row>
    <row r="183" ht="18">
      <c r="A183" s="39"/>
    </row>
    <row r="184" ht="18">
      <c r="A184" s="39"/>
    </row>
    <row r="185" ht="18">
      <c r="A185" s="39"/>
    </row>
    <row r="186" ht="18">
      <c r="A186" s="39"/>
    </row>
    <row r="187" ht="18">
      <c r="A187" s="39"/>
    </row>
    <row r="188" ht="18">
      <c r="A188" s="39"/>
    </row>
    <row r="189" ht="18">
      <c r="A189" s="39"/>
    </row>
    <row r="190" ht="18">
      <c r="A190" s="39"/>
    </row>
    <row r="191" ht="18">
      <c r="A191" s="39"/>
    </row>
    <row r="192" ht="18">
      <c r="A192" s="39"/>
    </row>
    <row r="193" ht="18">
      <c r="A193" s="39"/>
    </row>
    <row r="194" ht="18">
      <c r="A194" s="39"/>
    </row>
    <row r="195" ht="18">
      <c r="A195" s="39"/>
    </row>
    <row r="196" ht="18">
      <c r="A196" s="39"/>
    </row>
    <row r="197" ht="18">
      <c r="A197" s="39"/>
    </row>
    <row r="198" ht="18">
      <c r="A198" s="39"/>
    </row>
    <row r="199" ht="18">
      <c r="A199" s="39"/>
    </row>
    <row r="200" ht="18">
      <c r="A200" s="39"/>
    </row>
    <row r="201" ht="18">
      <c r="A201" s="39"/>
    </row>
    <row r="202" ht="18">
      <c r="A202" s="39"/>
    </row>
    <row r="203" ht="18">
      <c r="A203" s="39"/>
    </row>
    <row r="204" ht="18">
      <c r="A204" s="39"/>
    </row>
    <row r="205" ht="18">
      <c r="A205" s="39"/>
    </row>
    <row r="206" ht="18">
      <c r="A206" s="39"/>
    </row>
    <row r="207" ht="18">
      <c r="A207" s="39"/>
    </row>
    <row r="208" ht="18">
      <c r="A208" s="39"/>
    </row>
    <row r="209" ht="18">
      <c r="A209" s="39"/>
    </row>
    <row r="210" ht="18">
      <c r="A210" s="39"/>
    </row>
    <row r="211" ht="18">
      <c r="A211" s="39"/>
    </row>
    <row r="212" ht="18">
      <c r="A212" s="39"/>
    </row>
    <row r="213" ht="18">
      <c r="A213" s="39"/>
    </row>
    <row r="214" ht="18">
      <c r="A214" s="39"/>
    </row>
    <row r="215" ht="18">
      <c r="A215" s="39"/>
    </row>
    <row r="216" ht="18">
      <c r="A216" s="39"/>
    </row>
    <row r="217" ht="18">
      <c r="A217" s="39"/>
    </row>
    <row r="218" ht="18">
      <c r="A218" s="39"/>
    </row>
    <row r="219" ht="18">
      <c r="A219" s="39"/>
    </row>
    <row r="220" ht="18">
      <c r="A220" s="39"/>
    </row>
    <row r="221" ht="18">
      <c r="A221" s="39"/>
    </row>
    <row r="222" ht="18">
      <c r="A222" s="39"/>
    </row>
    <row r="223" ht="18">
      <c r="A223" s="39"/>
    </row>
    <row r="224" ht="18">
      <c r="A224" s="39"/>
    </row>
    <row r="225" ht="18">
      <c r="A225" s="39"/>
    </row>
    <row r="226" ht="18">
      <c r="A226" s="39"/>
    </row>
    <row r="227" ht="18">
      <c r="A227" s="39"/>
    </row>
    <row r="228" ht="18">
      <c r="A228" s="39"/>
    </row>
    <row r="229" ht="18">
      <c r="A229" s="39"/>
    </row>
    <row r="230" ht="18">
      <c r="A230" s="39"/>
    </row>
    <row r="231" ht="18">
      <c r="A231" s="39"/>
    </row>
    <row r="232" ht="18">
      <c r="A232" s="39"/>
    </row>
    <row r="233" ht="18">
      <c r="A233" s="39"/>
    </row>
    <row r="234" ht="18">
      <c r="A234" s="39"/>
    </row>
    <row r="235" ht="18">
      <c r="A235" s="39"/>
    </row>
    <row r="236" ht="18">
      <c r="A236" s="39"/>
    </row>
    <row r="237" ht="18">
      <c r="A237" s="39"/>
    </row>
    <row r="238" ht="18">
      <c r="A238" s="39"/>
    </row>
    <row r="239" ht="18">
      <c r="A239" s="39"/>
    </row>
    <row r="240" ht="18">
      <c r="A240" s="39"/>
    </row>
    <row r="241" ht="18">
      <c r="A241" s="39"/>
    </row>
    <row r="242" ht="18">
      <c r="A242" s="39"/>
    </row>
    <row r="243" ht="18">
      <c r="A243" s="39"/>
    </row>
    <row r="244" ht="18">
      <c r="A244" s="39"/>
    </row>
  </sheetData>
  <sheetProtection/>
  <mergeCells count="7">
    <mergeCell ref="G2:H2"/>
    <mergeCell ref="G35:H35"/>
    <mergeCell ref="E11:F11"/>
    <mergeCell ref="A5:H5"/>
    <mergeCell ref="D8:H8"/>
    <mergeCell ref="A6:H6"/>
    <mergeCell ref="G11:H11"/>
  </mergeCells>
  <printOptions/>
  <pageMargins left="0.76" right="0.17" top="0.3" bottom="0.27" header="0.2" footer="0.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M44"/>
  <sheetViews>
    <sheetView zoomScalePageLayoutView="0" workbookViewId="0" topLeftCell="A28">
      <selection activeCell="G38" sqref="G38:H38"/>
    </sheetView>
  </sheetViews>
  <sheetFormatPr defaultColWidth="8.796875" defaultRowHeight="15"/>
  <cols>
    <col min="1" max="1" width="6.3984375" style="0" customWidth="1"/>
    <col min="2" max="2" width="37.8984375" style="0" customWidth="1"/>
    <col min="3" max="3" width="14.5" style="0" bestFit="1" customWidth="1"/>
    <col min="4" max="4" width="14.69921875" style="0" bestFit="1" customWidth="1"/>
    <col min="5" max="5" width="15.59765625" style="0" customWidth="1"/>
    <col min="6" max="6" width="13.5" style="0" customWidth="1"/>
    <col min="7" max="7" width="13.59765625" style="0" customWidth="1"/>
    <col min="8" max="8" width="16" style="0" bestFit="1" customWidth="1"/>
  </cols>
  <sheetData>
    <row r="1" spans="1:13" ht="16.5" thickBot="1">
      <c r="A1" s="815" t="s">
        <v>764</v>
      </c>
      <c r="B1" s="815"/>
      <c r="C1" s="815"/>
      <c r="D1" s="815"/>
      <c r="E1" s="815"/>
      <c r="F1" s="815"/>
      <c r="G1" s="815"/>
      <c r="H1" s="815"/>
      <c r="I1" s="174"/>
      <c r="J1" s="174"/>
      <c r="K1" s="174"/>
      <c r="L1" s="174"/>
      <c r="M1" s="174"/>
    </row>
    <row r="2" spans="1:13" ht="16.5" customHeight="1" thickTop="1">
      <c r="A2" s="549" t="s">
        <v>21</v>
      </c>
      <c r="B2" s="820" t="s">
        <v>765</v>
      </c>
      <c r="C2" s="816" t="s">
        <v>766</v>
      </c>
      <c r="D2" s="816" t="s">
        <v>767</v>
      </c>
      <c r="E2" s="816" t="s">
        <v>768</v>
      </c>
      <c r="F2" s="816" t="s">
        <v>769</v>
      </c>
      <c r="G2" s="816" t="s">
        <v>770</v>
      </c>
      <c r="H2" s="818" t="s">
        <v>771</v>
      </c>
      <c r="I2" s="175"/>
      <c r="J2" s="175"/>
      <c r="K2" s="175"/>
      <c r="L2" s="176"/>
      <c r="M2" s="174"/>
    </row>
    <row r="3" spans="1:13" ht="15">
      <c r="A3" s="550" t="s">
        <v>29</v>
      </c>
      <c r="B3" s="821"/>
      <c r="C3" s="817"/>
      <c r="D3" s="817" t="s">
        <v>30</v>
      </c>
      <c r="E3" s="817" t="s">
        <v>31</v>
      </c>
      <c r="F3" s="817" t="s">
        <v>34</v>
      </c>
      <c r="G3" s="817" t="s">
        <v>32</v>
      </c>
      <c r="H3" s="819" t="s">
        <v>33</v>
      </c>
      <c r="I3" s="174"/>
      <c r="J3" s="174"/>
      <c r="K3" s="174"/>
      <c r="L3" s="174"/>
      <c r="M3" s="174"/>
    </row>
    <row r="4" spans="1:13" ht="15">
      <c r="A4" s="551" t="s">
        <v>110</v>
      </c>
      <c r="B4" s="552" t="s">
        <v>772</v>
      </c>
      <c r="C4" s="553"/>
      <c r="D4" s="553"/>
      <c r="E4" s="553"/>
      <c r="F4" s="553"/>
      <c r="G4" s="553"/>
      <c r="H4" s="554"/>
      <c r="I4" s="177"/>
      <c r="J4" s="177"/>
      <c r="K4" s="177"/>
      <c r="L4" s="178"/>
      <c r="M4" s="174"/>
    </row>
    <row r="5" spans="1:13" ht="15">
      <c r="A5" s="555" t="s">
        <v>90</v>
      </c>
      <c r="B5" s="556" t="s">
        <v>773</v>
      </c>
      <c r="C5" s="557">
        <v>148551973791</v>
      </c>
      <c r="D5" s="557">
        <v>276089610229</v>
      </c>
      <c r="E5" s="557">
        <v>756838884222</v>
      </c>
      <c r="F5" s="557">
        <v>9083269099</v>
      </c>
      <c r="G5" s="557">
        <v>2588467705</v>
      </c>
      <c r="H5" s="558">
        <v>1193152205046</v>
      </c>
      <c r="I5" s="174"/>
      <c r="J5" s="174"/>
      <c r="K5" s="174"/>
      <c r="L5" s="174"/>
      <c r="M5" s="174"/>
    </row>
    <row r="6" spans="1:13" ht="15.75">
      <c r="A6" s="559">
        <v>1</v>
      </c>
      <c r="B6" s="560" t="s">
        <v>774</v>
      </c>
      <c r="C6" s="561"/>
      <c r="D6" s="561">
        <v>0</v>
      </c>
      <c r="E6" s="561">
        <v>9899825936</v>
      </c>
      <c r="F6" s="561">
        <v>95135455</v>
      </c>
      <c r="G6" s="561">
        <v>0</v>
      </c>
      <c r="H6" s="562">
        <v>9994961391</v>
      </c>
      <c r="I6" s="177"/>
      <c r="J6" s="177"/>
      <c r="K6" s="177"/>
      <c r="L6" s="177"/>
      <c r="M6" s="177"/>
    </row>
    <row r="7" spans="1:13" ht="15.75">
      <c r="A7" s="559">
        <v>2</v>
      </c>
      <c r="B7" s="563" t="s">
        <v>775</v>
      </c>
      <c r="C7" s="564">
        <v>2968946110</v>
      </c>
      <c r="D7" s="564">
        <v>3714800031</v>
      </c>
      <c r="E7" s="564">
        <v>0</v>
      </c>
      <c r="F7" s="564">
        <v>0</v>
      </c>
      <c r="G7" s="564">
        <v>0</v>
      </c>
      <c r="H7" s="562">
        <v>6683746141</v>
      </c>
      <c r="I7" s="177"/>
      <c r="J7" s="177"/>
      <c r="K7" s="177"/>
      <c r="L7" s="177"/>
      <c r="M7" s="177"/>
    </row>
    <row r="8" spans="1:13" ht="15.75">
      <c r="A8" s="565">
        <v>3</v>
      </c>
      <c r="B8" s="566" t="s">
        <v>45</v>
      </c>
      <c r="C8" s="564"/>
      <c r="D8" s="564">
        <v>0</v>
      </c>
      <c r="E8" s="564"/>
      <c r="F8" s="564"/>
      <c r="G8" s="564"/>
      <c r="H8" s="562">
        <v>0</v>
      </c>
      <c r="I8" s="179"/>
      <c r="J8" s="179"/>
      <c r="K8" s="179"/>
      <c r="L8" s="179"/>
      <c r="M8" s="177"/>
    </row>
    <row r="9" spans="1:13" ht="15.75">
      <c r="A9" s="565"/>
      <c r="B9" s="566" t="s">
        <v>42</v>
      </c>
      <c r="C9" s="564">
        <v>0</v>
      </c>
      <c r="D9" s="564">
        <v>0</v>
      </c>
      <c r="E9" s="564">
        <v>0</v>
      </c>
      <c r="F9" s="564">
        <v>0</v>
      </c>
      <c r="G9" s="564">
        <v>0</v>
      </c>
      <c r="H9" s="562">
        <v>0</v>
      </c>
      <c r="I9" s="179"/>
      <c r="J9" s="179"/>
      <c r="K9" s="179"/>
      <c r="L9" s="179"/>
      <c r="M9" s="177"/>
    </row>
    <row r="10" spans="1:13" ht="15.75">
      <c r="A10" s="565"/>
      <c r="B10" s="566" t="s">
        <v>41</v>
      </c>
      <c r="C10" s="564"/>
      <c r="D10" s="564">
        <v>0</v>
      </c>
      <c r="E10" s="564"/>
      <c r="F10" s="564"/>
      <c r="G10" s="564"/>
      <c r="H10" s="562">
        <v>0</v>
      </c>
      <c r="I10" s="179"/>
      <c r="J10" s="179"/>
      <c r="K10" s="179"/>
      <c r="L10" s="179"/>
      <c r="M10" s="177"/>
    </row>
    <row r="11" spans="1:13" ht="15.75">
      <c r="A11" s="565"/>
      <c r="B11" s="566" t="s">
        <v>40</v>
      </c>
      <c r="C11" s="564"/>
      <c r="D11" s="564"/>
      <c r="E11" s="564"/>
      <c r="F11" s="564"/>
      <c r="G11" s="564"/>
      <c r="H11" s="562">
        <v>0</v>
      </c>
      <c r="I11" s="179"/>
      <c r="J11" s="179"/>
      <c r="K11" s="179"/>
      <c r="L11" s="179"/>
      <c r="M11" s="177"/>
    </row>
    <row r="12" spans="1:13" ht="15.75">
      <c r="A12" s="565"/>
      <c r="B12" s="566" t="s">
        <v>35</v>
      </c>
      <c r="C12" s="567"/>
      <c r="D12" s="567"/>
      <c r="E12" s="567"/>
      <c r="F12" s="567"/>
      <c r="G12" s="567"/>
      <c r="H12" s="562">
        <v>0</v>
      </c>
      <c r="I12" s="179"/>
      <c r="J12" s="179"/>
      <c r="K12" s="179"/>
      <c r="L12" s="179"/>
      <c r="M12" s="177"/>
    </row>
    <row r="13" spans="1:13" ht="15.75">
      <c r="A13" s="565"/>
      <c r="B13" s="568" t="s">
        <v>39</v>
      </c>
      <c r="C13" s="567">
        <v>0</v>
      </c>
      <c r="D13" s="567">
        <v>2851317121</v>
      </c>
      <c r="E13" s="567">
        <v>32292734324</v>
      </c>
      <c r="F13" s="567">
        <v>53040000</v>
      </c>
      <c r="G13" s="567"/>
      <c r="H13" s="562">
        <v>35197091445</v>
      </c>
      <c r="I13" s="179"/>
      <c r="J13" s="179"/>
      <c r="K13" s="179"/>
      <c r="L13" s="179"/>
      <c r="M13" s="177"/>
    </row>
    <row r="14" spans="1:13" ht="15.75">
      <c r="A14" s="565"/>
      <c r="B14" s="568" t="s">
        <v>776</v>
      </c>
      <c r="C14" s="567">
        <v>299081282</v>
      </c>
      <c r="D14" s="567">
        <v>934458739</v>
      </c>
      <c r="E14" s="567">
        <v>210830880.9</v>
      </c>
      <c r="F14" s="567">
        <v>2744831500.5</v>
      </c>
      <c r="G14" s="567">
        <v>98185027</v>
      </c>
      <c r="H14" s="562">
        <v>4287387429.4</v>
      </c>
      <c r="I14" s="179"/>
      <c r="J14" s="179"/>
      <c r="K14" s="179"/>
      <c r="L14" s="179"/>
      <c r="M14" s="177"/>
    </row>
    <row r="15" spans="1:13" ht="15.75">
      <c r="A15" s="565"/>
      <c r="B15" s="568" t="s">
        <v>777</v>
      </c>
      <c r="C15" s="569">
        <v>0</v>
      </c>
      <c r="D15" s="569">
        <v>0</v>
      </c>
      <c r="E15" s="569"/>
      <c r="F15" s="569"/>
      <c r="G15" s="569"/>
      <c r="H15" s="562">
        <v>0</v>
      </c>
      <c r="I15" s="179"/>
      <c r="J15" s="179"/>
      <c r="K15" s="179"/>
      <c r="L15" s="179"/>
      <c r="M15" s="177"/>
    </row>
    <row r="16" spans="1:13" ht="15.75">
      <c r="A16" s="559">
        <v>4</v>
      </c>
      <c r="B16" s="570" t="s">
        <v>47</v>
      </c>
      <c r="C16" s="571">
        <v>0</v>
      </c>
      <c r="D16" s="572"/>
      <c r="E16" s="572"/>
      <c r="F16" s="572"/>
      <c r="G16" s="573"/>
      <c r="H16" s="574">
        <v>0</v>
      </c>
      <c r="I16" s="177"/>
      <c r="J16" s="177"/>
      <c r="K16" s="177"/>
      <c r="L16" s="177"/>
      <c r="M16" s="177"/>
    </row>
    <row r="17" spans="1:13" ht="15">
      <c r="A17" s="575" t="s">
        <v>89</v>
      </c>
      <c r="B17" s="576" t="s">
        <v>778</v>
      </c>
      <c r="C17" s="571">
        <v>151221838619</v>
      </c>
      <c r="D17" s="571">
        <v>276018634400</v>
      </c>
      <c r="E17" s="571">
        <v>734235144953.1</v>
      </c>
      <c r="F17" s="571">
        <v>6380533053.5</v>
      </c>
      <c r="G17" s="571">
        <v>2490282678</v>
      </c>
      <c r="H17" s="577">
        <v>1170346433703.6</v>
      </c>
      <c r="I17" s="174"/>
      <c r="J17" s="174"/>
      <c r="K17" s="180"/>
      <c r="L17" s="180"/>
      <c r="M17" s="180"/>
    </row>
    <row r="18" spans="1:13" ht="15.75">
      <c r="A18" s="578" t="s">
        <v>111</v>
      </c>
      <c r="B18" s="552" t="s">
        <v>779</v>
      </c>
      <c r="C18" s="579">
        <v>0</v>
      </c>
      <c r="D18" s="580"/>
      <c r="E18" s="580"/>
      <c r="F18" s="580"/>
      <c r="G18" s="581"/>
      <c r="H18" s="582"/>
      <c r="I18" s="181"/>
      <c r="J18" s="181"/>
      <c r="K18" s="180"/>
      <c r="L18" s="180"/>
      <c r="M18" s="180"/>
    </row>
    <row r="19" spans="1:13" ht="15">
      <c r="A19" s="575" t="s">
        <v>90</v>
      </c>
      <c r="B19" s="556" t="s">
        <v>773</v>
      </c>
      <c r="C19" s="583">
        <v>81347438635</v>
      </c>
      <c r="D19" s="583">
        <v>235082754258.7</v>
      </c>
      <c r="E19" s="583">
        <v>593490940969</v>
      </c>
      <c r="F19" s="583">
        <v>7606848254</v>
      </c>
      <c r="G19" s="584">
        <v>2565988565</v>
      </c>
      <c r="H19" s="585">
        <v>920093970681.7</v>
      </c>
      <c r="I19" s="182"/>
      <c r="J19" s="182"/>
      <c r="K19" s="180"/>
      <c r="L19" s="180"/>
      <c r="M19" s="180"/>
    </row>
    <row r="20" spans="1:13" ht="15.75">
      <c r="A20" s="565"/>
      <c r="B20" s="586" t="s">
        <v>780</v>
      </c>
      <c r="C20" s="587">
        <v>5759403833</v>
      </c>
      <c r="D20" s="587">
        <v>7143376567</v>
      </c>
      <c r="E20" s="587">
        <v>23902549152</v>
      </c>
      <c r="F20" s="587">
        <v>277504026</v>
      </c>
      <c r="G20" s="587">
        <v>9539871</v>
      </c>
      <c r="H20" s="588">
        <v>37092373450</v>
      </c>
      <c r="I20" s="183"/>
      <c r="J20" s="183"/>
      <c r="K20" s="180"/>
      <c r="L20" s="180"/>
      <c r="M20" s="180"/>
    </row>
    <row r="21" spans="1:13" ht="15.75">
      <c r="A21" s="589"/>
      <c r="B21" s="590" t="s">
        <v>781</v>
      </c>
      <c r="C21" s="591">
        <v>5759403833</v>
      </c>
      <c r="D21" s="591">
        <v>7138494025</v>
      </c>
      <c r="E21" s="591">
        <v>23902549152</v>
      </c>
      <c r="F21" s="591">
        <v>277504026</v>
      </c>
      <c r="G21" s="591">
        <v>9539871</v>
      </c>
      <c r="H21" s="592">
        <v>37087490908</v>
      </c>
      <c r="I21" s="184"/>
      <c r="J21" s="184"/>
      <c r="K21" s="180"/>
      <c r="L21" s="180"/>
      <c r="M21" s="180"/>
    </row>
    <row r="22" spans="1:13" ht="15.75">
      <c r="A22" s="589"/>
      <c r="B22" s="590" t="s">
        <v>782</v>
      </c>
      <c r="C22" s="593">
        <v>0</v>
      </c>
      <c r="D22" s="587">
        <v>4882542</v>
      </c>
      <c r="E22" s="591"/>
      <c r="F22" s="591"/>
      <c r="G22" s="594"/>
      <c r="H22" s="592">
        <v>4882542</v>
      </c>
      <c r="I22" s="184"/>
      <c r="J22" s="184"/>
      <c r="K22" s="180"/>
      <c r="L22" s="180"/>
      <c r="M22" s="180"/>
    </row>
    <row r="23" spans="1:13" ht="15.75">
      <c r="A23" s="589"/>
      <c r="B23" s="595" t="s">
        <v>49</v>
      </c>
      <c r="C23" s="593"/>
      <c r="D23" s="587"/>
      <c r="E23" s="591"/>
      <c r="F23" s="591"/>
      <c r="G23" s="594"/>
      <c r="H23" s="592">
        <v>0</v>
      </c>
      <c r="I23" s="184"/>
      <c r="J23" s="184"/>
      <c r="K23" s="180"/>
      <c r="L23" s="180"/>
      <c r="M23" s="180"/>
    </row>
    <row r="24" spans="1:13" ht="15.75">
      <c r="A24" s="559"/>
      <c r="B24" s="596" t="s">
        <v>43</v>
      </c>
      <c r="C24" s="593"/>
      <c r="D24" s="587"/>
      <c r="E24" s="587"/>
      <c r="F24" s="587"/>
      <c r="G24" s="597"/>
      <c r="H24" s="598">
        <v>0</v>
      </c>
      <c r="I24" s="185"/>
      <c r="J24" s="185"/>
      <c r="K24" s="180"/>
      <c r="L24" s="180"/>
      <c r="M24" s="180"/>
    </row>
    <row r="25" spans="1:13" ht="15.75">
      <c r="A25" s="559"/>
      <c r="B25" s="595" t="s">
        <v>50</v>
      </c>
      <c r="C25" s="593"/>
      <c r="D25" s="587"/>
      <c r="E25" s="587"/>
      <c r="F25" s="587"/>
      <c r="G25" s="597"/>
      <c r="H25" s="598">
        <v>0</v>
      </c>
      <c r="I25" s="185"/>
      <c r="J25" s="185"/>
      <c r="K25" s="180"/>
      <c r="L25" s="180"/>
      <c r="M25" s="180"/>
    </row>
    <row r="26" spans="1:13" ht="15.75">
      <c r="A26" s="559"/>
      <c r="B26" s="599" t="s">
        <v>46</v>
      </c>
      <c r="C26" s="593">
        <v>0</v>
      </c>
      <c r="D26" s="587">
        <v>0</v>
      </c>
      <c r="E26" s="593">
        <v>0</v>
      </c>
      <c r="F26" s="593">
        <v>0</v>
      </c>
      <c r="G26" s="593">
        <v>0</v>
      </c>
      <c r="H26" s="600">
        <v>0</v>
      </c>
      <c r="I26" s="174"/>
      <c r="J26" s="174"/>
      <c r="K26" s="180"/>
      <c r="L26" s="180"/>
      <c r="M26" s="180"/>
    </row>
    <row r="27" spans="1:13" ht="15.75">
      <c r="A27" s="559">
        <v>2</v>
      </c>
      <c r="B27" s="599" t="s">
        <v>35</v>
      </c>
      <c r="C27" s="593">
        <v>0</v>
      </c>
      <c r="D27" s="587">
        <v>0</v>
      </c>
      <c r="E27" s="567">
        <v>0</v>
      </c>
      <c r="F27" s="567">
        <v>0</v>
      </c>
      <c r="G27" s="567">
        <v>0</v>
      </c>
      <c r="H27" s="598">
        <v>0</v>
      </c>
      <c r="I27" s="174"/>
      <c r="J27" s="174"/>
      <c r="K27" s="180"/>
      <c r="L27" s="180"/>
      <c r="M27" s="180"/>
    </row>
    <row r="28" spans="1:13" ht="15.75">
      <c r="A28" s="559"/>
      <c r="B28" s="599" t="s">
        <v>36</v>
      </c>
      <c r="C28" s="593">
        <v>0</v>
      </c>
      <c r="D28" s="587">
        <v>2851317121</v>
      </c>
      <c r="E28" s="587">
        <v>32292734324</v>
      </c>
      <c r="F28" s="587">
        <v>53040000</v>
      </c>
      <c r="G28" s="567"/>
      <c r="H28" s="598">
        <v>35197091445</v>
      </c>
      <c r="I28" s="174"/>
      <c r="J28" s="174"/>
      <c r="K28" s="180"/>
      <c r="L28" s="180"/>
      <c r="M28" s="180"/>
    </row>
    <row r="29" spans="1:13" ht="15.75">
      <c r="A29" s="559"/>
      <c r="B29" s="601" t="s">
        <v>44</v>
      </c>
      <c r="C29" s="593"/>
      <c r="D29" s="593"/>
      <c r="E29" s="593">
        <v>0</v>
      </c>
      <c r="F29" s="593"/>
      <c r="G29" s="567"/>
      <c r="H29" s="600">
        <v>0</v>
      </c>
      <c r="I29" s="174"/>
      <c r="J29" s="174"/>
      <c r="K29" s="180"/>
      <c r="L29" s="180"/>
      <c r="M29" s="180"/>
    </row>
    <row r="30" spans="1:13" ht="15.75">
      <c r="A30" s="559"/>
      <c r="B30" s="599" t="s">
        <v>48</v>
      </c>
      <c r="C30" s="593">
        <v>0</v>
      </c>
      <c r="D30" s="593">
        <v>0</v>
      </c>
      <c r="E30" s="593">
        <v>0</v>
      </c>
      <c r="F30" s="593">
        <v>0</v>
      </c>
      <c r="G30" s="593">
        <v>0</v>
      </c>
      <c r="H30" s="600">
        <v>0</v>
      </c>
      <c r="I30" s="174"/>
      <c r="J30" s="174"/>
      <c r="K30" s="180"/>
      <c r="L30" s="180"/>
      <c r="M30" s="180"/>
    </row>
    <row r="31" spans="1:13" ht="15.75">
      <c r="A31" s="559">
        <v>4</v>
      </c>
      <c r="B31" s="568" t="s">
        <v>783</v>
      </c>
      <c r="C31" s="567">
        <v>295115487</v>
      </c>
      <c r="D31" s="567">
        <v>934458737</v>
      </c>
      <c r="E31" s="567">
        <v>118158920</v>
      </c>
      <c r="F31" s="569">
        <v>2526506355</v>
      </c>
      <c r="G31" s="569">
        <v>98185027</v>
      </c>
      <c r="H31" s="602">
        <v>3972424526</v>
      </c>
      <c r="I31" s="174"/>
      <c r="J31" s="174"/>
      <c r="K31" s="180"/>
      <c r="L31" s="180"/>
      <c r="M31" s="180"/>
    </row>
    <row r="32" spans="1:13" ht="15">
      <c r="A32" s="575" t="s">
        <v>135</v>
      </c>
      <c r="B32" s="603" t="s">
        <v>778</v>
      </c>
      <c r="C32" s="583">
        <v>86811726981</v>
      </c>
      <c r="D32" s="583">
        <v>238440354967.7</v>
      </c>
      <c r="E32" s="583">
        <v>584982596877</v>
      </c>
      <c r="F32" s="583">
        <v>5304805925</v>
      </c>
      <c r="G32" s="583">
        <v>2477343409</v>
      </c>
      <c r="H32" s="604">
        <v>918016828160.7</v>
      </c>
      <c r="I32" s="174"/>
      <c r="J32" s="174"/>
      <c r="K32" s="180"/>
      <c r="L32" s="180"/>
      <c r="M32" s="180"/>
    </row>
    <row r="33" spans="1:13" ht="15">
      <c r="A33" s="575"/>
      <c r="B33" s="552" t="s">
        <v>784</v>
      </c>
      <c r="C33" s="583"/>
      <c r="D33" s="583"/>
      <c r="E33" s="583"/>
      <c r="F33" s="583"/>
      <c r="G33" s="584"/>
      <c r="H33" s="585"/>
      <c r="I33" s="180"/>
      <c r="J33" s="180"/>
      <c r="K33" s="180"/>
      <c r="L33" s="180"/>
      <c r="M33" s="180"/>
    </row>
    <row r="34" spans="1:13" ht="15.75">
      <c r="A34" s="559">
        <v>1</v>
      </c>
      <c r="B34" s="560" t="s">
        <v>785</v>
      </c>
      <c r="C34" s="605">
        <v>67204535156</v>
      </c>
      <c r="D34" s="605">
        <v>41006855970.29999</v>
      </c>
      <c r="E34" s="605">
        <v>163347943253</v>
      </c>
      <c r="F34" s="605">
        <v>1476420845</v>
      </c>
      <c r="G34" s="605">
        <v>22479140</v>
      </c>
      <c r="H34" s="606">
        <v>273058234364.3</v>
      </c>
      <c r="I34" s="180"/>
      <c r="J34" s="180"/>
      <c r="K34" s="180"/>
      <c r="L34" s="180"/>
      <c r="M34" s="180"/>
    </row>
    <row r="35" spans="1:13" ht="15.75">
      <c r="A35" s="559">
        <v>2</v>
      </c>
      <c r="B35" s="599" t="s">
        <v>786</v>
      </c>
      <c r="C35" s="607">
        <v>64410111638</v>
      </c>
      <c r="D35" s="607">
        <v>37578279432.29999</v>
      </c>
      <c r="E35" s="607">
        <v>149252548076.09998</v>
      </c>
      <c r="F35" s="607">
        <v>1075727128.5</v>
      </c>
      <c r="G35" s="607">
        <v>12939269</v>
      </c>
      <c r="H35" s="608">
        <v>252329605542.89996</v>
      </c>
      <c r="I35" s="180"/>
      <c r="J35" s="180"/>
      <c r="K35" s="180"/>
      <c r="L35" s="180"/>
      <c r="M35" s="180"/>
    </row>
    <row r="36" spans="1:13" ht="16.5" thickBot="1">
      <c r="A36" s="609" t="s">
        <v>11</v>
      </c>
      <c r="B36" s="610"/>
      <c r="C36" s="611"/>
      <c r="D36" s="611"/>
      <c r="E36" s="611"/>
      <c r="F36" s="611"/>
      <c r="G36" s="612"/>
      <c r="H36" s="613"/>
      <c r="I36" s="180"/>
      <c r="J36" s="180"/>
      <c r="K36" s="180"/>
      <c r="L36" s="180"/>
      <c r="M36" s="180"/>
    </row>
    <row r="37" spans="1:13" ht="16.5" thickTop="1">
      <c r="A37" s="614"/>
      <c r="B37" s="615" t="s">
        <v>787</v>
      </c>
      <c r="C37" s="616"/>
      <c r="D37" s="614"/>
      <c r="E37" s="614"/>
      <c r="F37" s="614"/>
      <c r="G37" s="614"/>
      <c r="H37" s="617"/>
      <c r="I37" s="180"/>
      <c r="J37" s="180"/>
      <c r="K37" s="180"/>
      <c r="L37" s="180"/>
      <c r="M37" s="180"/>
    </row>
    <row r="38" spans="1:13" ht="15.75">
      <c r="A38" s="614"/>
      <c r="B38" s="615" t="s">
        <v>788</v>
      </c>
      <c r="C38" s="616"/>
      <c r="D38" s="614"/>
      <c r="E38" s="614"/>
      <c r="F38" s="618"/>
      <c r="G38" s="813">
        <f>SUM(G39:G40)</f>
        <v>492790301374</v>
      </c>
      <c r="H38" s="813"/>
      <c r="I38" s="180"/>
      <c r="J38" s="180"/>
      <c r="K38" s="180"/>
      <c r="L38" s="180"/>
      <c r="M38" s="180"/>
    </row>
    <row r="39" spans="1:13" ht="15.75">
      <c r="A39" s="614"/>
      <c r="B39" s="615" t="s">
        <v>789</v>
      </c>
      <c r="C39" s="616"/>
      <c r="D39" s="614"/>
      <c r="E39" s="614"/>
      <c r="F39" s="618"/>
      <c r="G39" s="814">
        <v>492377699729</v>
      </c>
      <c r="H39" s="814"/>
      <c r="I39" s="180"/>
      <c r="J39" s="180"/>
      <c r="K39" s="180"/>
      <c r="L39" s="180"/>
      <c r="M39" s="180"/>
    </row>
    <row r="40" spans="1:13" ht="15.75">
      <c r="A40" s="614"/>
      <c r="B40" s="615" t="s">
        <v>790</v>
      </c>
      <c r="C40" s="616"/>
      <c r="D40" s="614"/>
      <c r="E40" s="614"/>
      <c r="F40" s="618"/>
      <c r="G40" s="814">
        <v>412601645</v>
      </c>
      <c r="H40" s="814"/>
      <c r="I40" s="180"/>
      <c r="J40" s="180"/>
      <c r="K40" s="180"/>
      <c r="L40" s="180"/>
      <c r="M40" s="180"/>
    </row>
    <row r="41" spans="1:13" ht="15.75">
      <c r="A41" s="614"/>
      <c r="B41" s="615" t="s">
        <v>791</v>
      </c>
      <c r="C41" s="616"/>
      <c r="D41" s="614"/>
      <c r="E41" s="618"/>
      <c r="F41" s="618"/>
      <c r="G41" s="619"/>
      <c r="H41" s="617"/>
      <c r="I41" s="180"/>
      <c r="J41" s="180"/>
      <c r="K41" s="180"/>
      <c r="L41" s="180"/>
      <c r="M41" s="180"/>
    </row>
    <row r="42" spans="1:13" ht="15.75">
      <c r="A42" s="614"/>
      <c r="B42" s="615" t="s">
        <v>37</v>
      </c>
      <c r="C42" s="616"/>
      <c r="D42" s="614"/>
      <c r="E42" s="618"/>
      <c r="F42" s="618"/>
      <c r="G42" s="620"/>
      <c r="H42" s="617"/>
      <c r="I42" s="180"/>
      <c r="J42" s="180"/>
      <c r="K42" s="180"/>
      <c r="L42" s="180"/>
      <c r="M42" s="180"/>
    </row>
    <row r="43" spans="1:13" ht="15.75">
      <c r="A43" s="621"/>
      <c r="B43" s="615" t="s">
        <v>792</v>
      </c>
      <c r="C43" s="621"/>
      <c r="D43" s="621"/>
      <c r="E43" s="621"/>
      <c r="F43" s="621"/>
      <c r="G43" s="621"/>
      <c r="H43" s="622"/>
      <c r="I43" s="180"/>
      <c r="J43" s="180"/>
      <c r="K43" s="180"/>
      <c r="L43" s="180"/>
      <c r="M43" s="180"/>
    </row>
    <row r="44" spans="1:13" ht="15.75">
      <c r="A44" s="621"/>
      <c r="B44" s="615" t="s">
        <v>793</v>
      </c>
      <c r="C44" s="621"/>
      <c r="D44" s="621"/>
      <c r="E44" s="621"/>
      <c r="F44" s="621"/>
      <c r="G44" s="621"/>
      <c r="H44" s="622"/>
      <c r="I44" s="180"/>
      <c r="J44" s="180"/>
      <c r="K44" s="180"/>
      <c r="L44" s="180"/>
      <c r="M44" s="180"/>
    </row>
  </sheetData>
  <sheetProtection/>
  <mergeCells count="11">
    <mergeCell ref="B2:B3"/>
    <mergeCell ref="G38:H38"/>
    <mergeCell ref="G39:H39"/>
    <mergeCell ref="G40:H40"/>
    <mergeCell ref="A1:H1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R42"/>
  <sheetViews>
    <sheetView zoomScalePageLayoutView="0" workbookViewId="0" topLeftCell="A17">
      <selection activeCell="C5" sqref="C5:J22"/>
    </sheetView>
  </sheetViews>
  <sheetFormatPr defaultColWidth="8.796875" defaultRowHeight="15"/>
  <cols>
    <col min="1" max="1" width="2.69921875" style="630" customWidth="1"/>
    <col min="2" max="2" width="24.3984375" style="630" customWidth="1"/>
    <col min="3" max="3" width="12.5" style="630" bestFit="1" customWidth="1"/>
    <col min="4" max="4" width="6.5" style="630" customWidth="1"/>
    <col min="5" max="5" width="7.8984375" style="630" customWidth="1"/>
    <col min="6" max="6" width="8.09765625" style="630" customWidth="1"/>
    <col min="7" max="7" width="7.8984375" style="630" customWidth="1"/>
    <col min="8" max="8" width="9.3984375" style="630" customWidth="1"/>
    <col min="9" max="9" width="9.3984375" style="699" customWidth="1"/>
    <col min="10" max="10" width="9.8984375" style="630" customWidth="1"/>
    <col min="11" max="11" width="12.5" style="631" customWidth="1"/>
    <col min="12" max="12" width="11" style="631" customWidth="1"/>
    <col min="13" max="13" width="17" style="700" customWidth="1"/>
    <col min="14" max="14" width="16.3984375" style="700" customWidth="1"/>
    <col min="15" max="15" width="10.69921875" style="700" customWidth="1"/>
    <col min="16" max="16" width="8.8984375" style="700" customWidth="1"/>
    <col min="17" max="17" width="9.09765625" style="700" customWidth="1"/>
    <col min="18" max="18" width="9.8984375" style="700" customWidth="1"/>
    <col min="19" max="16384" width="9" style="700" customWidth="1"/>
  </cols>
  <sheetData>
    <row r="1" spans="1:13" s="629" customFormat="1" ht="9.75" customHeight="1">
      <c r="A1" s="623"/>
      <c r="B1" s="624"/>
      <c r="C1" s="623"/>
      <c r="D1" s="623"/>
      <c r="E1" s="623"/>
      <c r="F1" s="623"/>
      <c r="G1" s="623"/>
      <c r="H1" s="623"/>
      <c r="I1" s="625"/>
      <c r="J1" s="623"/>
      <c r="K1" s="626"/>
      <c r="L1" s="627"/>
      <c r="M1" s="628"/>
    </row>
    <row r="2" spans="1:12" s="632" customFormat="1" ht="30.75" customHeight="1" thickBot="1">
      <c r="A2" s="839" t="s">
        <v>794</v>
      </c>
      <c r="B2" s="839"/>
      <c r="C2" s="839"/>
      <c r="D2" s="839"/>
      <c r="E2" s="839"/>
      <c r="F2" s="839"/>
      <c r="G2" s="839"/>
      <c r="H2" s="839"/>
      <c r="I2" s="839"/>
      <c r="J2" s="630"/>
      <c r="K2" s="631"/>
      <c r="L2" s="631"/>
    </row>
    <row r="3" spans="1:17" s="632" customFormat="1" ht="27.75" customHeight="1" thickTop="1">
      <c r="A3" s="633" t="s">
        <v>743</v>
      </c>
      <c r="B3" s="840" t="s">
        <v>765</v>
      </c>
      <c r="C3" s="830" t="s">
        <v>795</v>
      </c>
      <c r="D3" s="830" t="s">
        <v>796</v>
      </c>
      <c r="E3" s="833" t="s">
        <v>797</v>
      </c>
      <c r="F3" s="830" t="s">
        <v>798</v>
      </c>
      <c r="G3" s="830" t="s">
        <v>799</v>
      </c>
      <c r="H3" s="830" t="s">
        <v>800</v>
      </c>
      <c r="I3" s="830" t="s">
        <v>801</v>
      </c>
      <c r="J3" s="835" t="s">
        <v>771</v>
      </c>
      <c r="K3" s="631"/>
      <c r="L3" s="631"/>
      <c r="N3" s="634"/>
      <c r="O3" s="634"/>
      <c r="P3" s="634"/>
      <c r="Q3" s="635"/>
    </row>
    <row r="4" spans="1:12" s="632" customFormat="1" ht="42" customHeight="1">
      <c r="A4" s="636" t="s">
        <v>29</v>
      </c>
      <c r="B4" s="841"/>
      <c r="C4" s="842"/>
      <c r="D4" s="832"/>
      <c r="E4" s="834"/>
      <c r="F4" s="842"/>
      <c r="G4" s="832" t="s">
        <v>34</v>
      </c>
      <c r="H4" s="831"/>
      <c r="I4" s="831"/>
      <c r="J4" s="836"/>
      <c r="K4" s="631"/>
      <c r="L4" s="631"/>
    </row>
    <row r="5" spans="1:17" s="632" customFormat="1" ht="24" customHeight="1">
      <c r="A5" s="637" t="s">
        <v>110</v>
      </c>
      <c r="B5" s="638" t="s">
        <v>802</v>
      </c>
      <c r="C5" s="639"/>
      <c r="D5" s="639"/>
      <c r="E5" s="639"/>
      <c r="F5" s="639"/>
      <c r="G5" s="639"/>
      <c r="H5" s="639"/>
      <c r="I5" s="640"/>
      <c r="J5" s="641"/>
      <c r="K5" s="631"/>
      <c r="L5" s="631"/>
      <c r="N5" s="642"/>
      <c r="O5" s="642"/>
      <c r="P5" s="642"/>
      <c r="Q5" s="643"/>
    </row>
    <row r="6" spans="1:12" s="632" customFormat="1" ht="24" customHeight="1">
      <c r="A6" s="644" t="s">
        <v>90</v>
      </c>
      <c r="B6" s="645" t="s">
        <v>803</v>
      </c>
      <c r="C6" s="646">
        <v>412601645</v>
      </c>
      <c r="D6" s="646"/>
      <c r="E6" s="646"/>
      <c r="F6" s="646">
        <v>0</v>
      </c>
      <c r="G6" s="646">
        <v>0</v>
      </c>
      <c r="H6" s="646">
        <v>15000000</v>
      </c>
      <c r="I6" s="646">
        <v>220000000</v>
      </c>
      <c r="J6" s="647">
        <v>647601645</v>
      </c>
      <c r="K6" s="631"/>
      <c r="L6" s="631"/>
    </row>
    <row r="7" spans="1:10" s="642" customFormat="1" ht="21" customHeight="1">
      <c r="A7" s="648">
        <v>1</v>
      </c>
      <c r="B7" s="649" t="s">
        <v>774</v>
      </c>
      <c r="C7" s="650">
        <v>0</v>
      </c>
      <c r="D7" s="650"/>
      <c r="E7" s="650"/>
      <c r="F7" s="650"/>
      <c r="G7" s="650"/>
      <c r="H7" s="651">
        <v>0</v>
      </c>
      <c r="I7" s="652"/>
      <c r="J7" s="653">
        <v>0</v>
      </c>
    </row>
    <row r="8" spans="1:10" s="642" customFormat="1" ht="21" customHeight="1" hidden="1">
      <c r="A8" s="654">
        <v>2</v>
      </c>
      <c r="B8" s="563" t="s">
        <v>804</v>
      </c>
      <c r="C8" s="564"/>
      <c r="D8" s="564"/>
      <c r="E8" s="564"/>
      <c r="F8" s="564"/>
      <c r="G8" s="564"/>
      <c r="H8" s="655"/>
      <c r="I8" s="656"/>
      <c r="J8" s="657">
        <v>0</v>
      </c>
    </row>
    <row r="9" spans="1:18" s="660" customFormat="1" ht="21" customHeight="1" hidden="1">
      <c r="A9" s="658">
        <v>3</v>
      </c>
      <c r="B9" s="566" t="s">
        <v>805</v>
      </c>
      <c r="C9" s="659"/>
      <c r="D9" s="659"/>
      <c r="E9" s="659"/>
      <c r="F9" s="659"/>
      <c r="G9" s="656"/>
      <c r="H9" s="656"/>
      <c r="I9" s="656"/>
      <c r="J9" s="657">
        <v>0</v>
      </c>
      <c r="M9" s="642"/>
      <c r="R9" s="642"/>
    </row>
    <row r="10" spans="1:18" s="660" customFormat="1" ht="21" customHeight="1" hidden="1">
      <c r="A10" s="658"/>
      <c r="B10" s="566" t="s">
        <v>806</v>
      </c>
      <c r="C10" s="659"/>
      <c r="D10" s="659"/>
      <c r="E10" s="659"/>
      <c r="F10" s="659"/>
      <c r="G10" s="656"/>
      <c r="H10" s="656"/>
      <c r="I10" s="656"/>
      <c r="J10" s="657">
        <v>0</v>
      </c>
      <c r="M10" s="642"/>
      <c r="R10" s="642"/>
    </row>
    <row r="11" spans="1:18" s="660" customFormat="1" ht="21" customHeight="1">
      <c r="A11" s="658"/>
      <c r="B11" s="566" t="s">
        <v>807</v>
      </c>
      <c r="C11" s="659">
        <v>0</v>
      </c>
      <c r="D11" s="659"/>
      <c r="E11" s="659"/>
      <c r="F11" s="659"/>
      <c r="G11" s="656"/>
      <c r="H11" s="564">
        <v>15000000</v>
      </c>
      <c r="I11" s="661"/>
      <c r="J11" s="662">
        <v>15000000</v>
      </c>
      <c r="M11" s="642"/>
      <c r="R11" s="642"/>
    </row>
    <row r="12" spans="1:18" s="660" customFormat="1" ht="21" customHeight="1">
      <c r="A12" s="658"/>
      <c r="B12" s="663" t="s">
        <v>808</v>
      </c>
      <c r="C12" s="664">
        <v>0</v>
      </c>
      <c r="D12" s="664"/>
      <c r="E12" s="664"/>
      <c r="F12" s="664"/>
      <c r="G12" s="665"/>
      <c r="H12" s="665"/>
      <c r="I12" s="665"/>
      <c r="J12" s="666">
        <v>0</v>
      </c>
      <c r="M12" s="642"/>
      <c r="R12" s="642"/>
    </row>
    <row r="13" spans="1:12" s="632" customFormat="1" ht="24" customHeight="1">
      <c r="A13" s="667" t="s">
        <v>135</v>
      </c>
      <c r="B13" s="576" t="s">
        <v>809</v>
      </c>
      <c r="C13" s="646">
        <v>412601645</v>
      </c>
      <c r="D13" s="646"/>
      <c r="E13" s="646"/>
      <c r="F13" s="646">
        <v>0</v>
      </c>
      <c r="G13" s="646">
        <v>0</v>
      </c>
      <c r="H13" s="646">
        <v>0</v>
      </c>
      <c r="I13" s="646">
        <v>220000000</v>
      </c>
      <c r="J13" s="668">
        <v>632601645</v>
      </c>
      <c r="K13" s="631"/>
      <c r="L13" s="631"/>
    </row>
    <row r="14" spans="1:12" s="632" customFormat="1" ht="24" customHeight="1">
      <c r="A14" s="669" t="s">
        <v>111</v>
      </c>
      <c r="B14" s="638" t="s">
        <v>779</v>
      </c>
      <c r="C14" s="670"/>
      <c r="D14" s="670"/>
      <c r="E14" s="670"/>
      <c r="F14" s="670"/>
      <c r="G14" s="670"/>
      <c r="H14" s="671"/>
      <c r="I14" s="672"/>
      <c r="J14" s="673"/>
      <c r="K14" s="631"/>
      <c r="L14" s="631"/>
    </row>
    <row r="15" spans="1:12" s="632" customFormat="1" ht="24" customHeight="1">
      <c r="A15" s="667" t="s">
        <v>90</v>
      </c>
      <c r="B15" s="645" t="s">
        <v>803</v>
      </c>
      <c r="C15" s="674">
        <v>412601645</v>
      </c>
      <c r="D15" s="674"/>
      <c r="E15" s="674"/>
      <c r="F15" s="674">
        <v>0</v>
      </c>
      <c r="G15" s="674">
        <v>0</v>
      </c>
      <c r="H15" s="674">
        <v>15000000</v>
      </c>
      <c r="I15" s="674">
        <v>90602154</v>
      </c>
      <c r="J15" s="668">
        <v>518203799</v>
      </c>
      <c r="K15" s="631"/>
      <c r="L15" s="631"/>
    </row>
    <row r="16" spans="1:15" s="632" customFormat="1" ht="21" customHeight="1">
      <c r="A16" s="654">
        <v>1</v>
      </c>
      <c r="B16" s="649" t="s">
        <v>780</v>
      </c>
      <c r="C16" s="564">
        <v>0</v>
      </c>
      <c r="D16" s="675"/>
      <c r="E16" s="675"/>
      <c r="F16" s="675"/>
      <c r="G16" s="675"/>
      <c r="H16" s="676">
        <v>0</v>
      </c>
      <c r="I16" s="652">
        <v>22224823</v>
      </c>
      <c r="J16" s="677">
        <v>22224823</v>
      </c>
      <c r="K16" s="631"/>
      <c r="L16" s="631"/>
      <c r="M16" s="678"/>
      <c r="N16" s="678"/>
      <c r="O16" s="678"/>
    </row>
    <row r="17" spans="1:12" s="632" customFormat="1" ht="21" customHeight="1">
      <c r="A17" s="654">
        <v>2</v>
      </c>
      <c r="B17" s="563" t="s">
        <v>810</v>
      </c>
      <c r="C17" s="564">
        <v>0</v>
      </c>
      <c r="D17" s="564"/>
      <c r="E17" s="564"/>
      <c r="F17" s="661"/>
      <c r="G17" s="564"/>
      <c r="H17" s="679"/>
      <c r="I17" s="676">
        <v>0</v>
      </c>
      <c r="J17" s="653">
        <v>0</v>
      </c>
      <c r="K17" s="631"/>
      <c r="L17" s="631"/>
    </row>
    <row r="18" spans="1:12" s="632" customFormat="1" ht="21" customHeight="1">
      <c r="A18" s="654">
        <v>3</v>
      </c>
      <c r="B18" s="680" t="s">
        <v>807</v>
      </c>
      <c r="C18" s="681">
        <v>0</v>
      </c>
      <c r="D18" s="681"/>
      <c r="E18" s="681"/>
      <c r="F18" s="682"/>
      <c r="G18" s="681"/>
      <c r="H18" s="683">
        <v>15000000</v>
      </c>
      <c r="I18" s="684"/>
      <c r="J18" s="662">
        <v>15000000</v>
      </c>
      <c r="K18" s="631"/>
      <c r="L18" s="631"/>
    </row>
    <row r="19" spans="1:13" s="632" customFormat="1" ht="24" customHeight="1">
      <c r="A19" s="667" t="s">
        <v>135</v>
      </c>
      <c r="B19" s="576" t="s">
        <v>809</v>
      </c>
      <c r="C19" s="685">
        <v>412601645</v>
      </c>
      <c r="D19" s="685"/>
      <c r="E19" s="685"/>
      <c r="F19" s="685">
        <v>0</v>
      </c>
      <c r="G19" s="685">
        <v>0</v>
      </c>
      <c r="H19" s="685">
        <v>0</v>
      </c>
      <c r="I19" s="685">
        <v>112826977</v>
      </c>
      <c r="J19" s="686">
        <v>525428622</v>
      </c>
      <c r="K19" s="631"/>
      <c r="L19" s="631"/>
      <c r="M19" s="642"/>
    </row>
    <row r="20" spans="1:13" s="632" customFormat="1" ht="24" customHeight="1">
      <c r="A20" s="687"/>
      <c r="B20" s="638" t="s">
        <v>811</v>
      </c>
      <c r="C20" s="685"/>
      <c r="D20" s="685"/>
      <c r="E20" s="685"/>
      <c r="F20" s="685"/>
      <c r="G20" s="685"/>
      <c r="H20" s="688"/>
      <c r="I20" s="688"/>
      <c r="J20" s="668"/>
      <c r="K20" s="631"/>
      <c r="L20" s="631"/>
      <c r="M20" s="642"/>
    </row>
    <row r="21" spans="1:13" s="632" customFormat="1" ht="21" customHeight="1">
      <c r="A21" s="654">
        <v>1</v>
      </c>
      <c r="B21" s="649" t="s">
        <v>785</v>
      </c>
      <c r="C21" s="689">
        <v>0</v>
      </c>
      <c r="D21" s="689"/>
      <c r="E21" s="689"/>
      <c r="F21" s="689">
        <v>0</v>
      </c>
      <c r="G21" s="689">
        <v>0</v>
      </c>
      <c r="H21" s="689">
        <v>0</v>
      </c>
      <c r="I21" s="689">
        <v>129397846</v>
      </c>
      <c r="J21" s="690">
        <v>129397846</v>
      </c>
      <c r="K21" s="631"/>
      <c r="L21" s="631"/>
      <c r="M21" s="642"/>
    </row>
    <row r="22" spans="1:13" s="632" customFormat="1" ht="21" customHeight="1">
      <c r="A22" s="654">
        <v>2</v>
      </c>
      <c r="B22" s="563" t="s">
        <v>786</v>
      </c>
      <c r="C22" s="691">
        <v>0</v>
      </c>
      <c r="D22" s="691"/>
      <c r="E22" s="691"/>
      <c r="F22" s="691">
        <v>0</v>
      </c>
      <c r="G22" s="691">
        <v>0</v>
      </c>
      <c r="H22" s="691">
        <v>0</v>
      </c>
      <c r="I22" s="691">
        <v>107173023</v>
      </c>
      <c r="J22" s="692">
        <v>107173023</v>
      </c>
      <c r="K22" s="631"/>
      <c r="L22" s="631"/>
      <c r="M22" s="642"/>
    </row>
    <row r="23" spans="1:12" s="632" customFormat="1" ht="21" customHeight="1" thickBot="1">
      <c r="A23" s="693" t="s">
        <v>11</v>
      </c>
      <c r="B23" s="694"/>
      <c r="C23" s="695"/>
      <c r="D23" s="695"/>
      <c r="E23" s="695"/>
      <c r="F23" s="695"/>
      <c r="G23" s="695"/>
      <c r="H23" s="696"/>
      <c r="I23" s="697"/>
      <c r="J23" s="698"/>
      <c r="K23" s="631"/>
      <c r="L23" s="631"/>
    </row>
    <row r="24" ht="11.25" customHeight="1" thickTop="1"/>
    <row r="25" spans="1:11" s="632" customFormat="1" ht="21" customHeight="1">
      <c r="A25" s="701"/>
      <c r="B25" s="702" t="s">
        <v>812</v>
      </c>
      <c r="C25" s="703"/>
      <c r="D25" s="703"/>
      <c r="E25" s="837" t="s">
        <v>813</v>
      </c>
      <c r="F25" s="837"/>
      <c r="G25" s="838" t="s">
        <v>618</v>
      </c>
      <c r="H25" s="838"/>
      <c r="I25" s="705"/>
      <c r="J25" s="705"/>
      <c r="K25" s="678"/>
    </row>
    <row r="26" spans="1:11" s="710" customFormat="1" ht="21" customHeight="1">
      <c r="A26" s="706"/>
      <c r="B26" s="707" t="s">
        <v>814</v>
      </c>
      <c r="C26" s="843"/>
      <c r="D26" s="843"/>
      <c r="E26" s="844">
        <f>+E27+E28+E35</f>
        <v>5802610598</v>
      </c>
      <c r="F26" s="844"/>
      <c r="G26" s="844">
        <f>+G27+G28+G35</f>
        <v>3689541673</v>
      </c>
      <c r="H26" s="844"/>
      <c r="I26" s="708"/>
      <c r="J26" s="708"/>
      <c r="K26" s="709"/>
    </row>
    <row r="27" spans="1:12" s="714" customFormat="1" ht="21" customHeight="1">
      <c r="A27" s="711"/>
      <c r="B27" s="712" t="s">
        <v>815</v>
      </c>
      <c r="C27" s="823"/>
      <c r="D27" s="823"/>
      <c r="E27" s="824">
        <v>195494040</v>
      </c>
      <c r="F27" s="824"/>
      <c r="G27" s="824"/>
      <c r="H27" s="824"/>
      <c r="I27" s="713"/>
      <c r="J27" s="713"/>
      <c r="K27" s="822"/>
      <c r="L27" s="822"/>
    </row>
    <row r="28" spans="1:10" s="714" customFormat="1" ht="21" customHeight="1">
      <c r="A28" s="711"/>
      <c r="B28" s="715" t="s">
        <v>816</v>
      </c>
      <c r="C28" s="823"/>
      <c r="D28" s="823"/>
      <c r="E28" s="824">
        <v>3711197226</v>
      </c>
      <c r="F28" s="824"/>
      <c r="G28" s="824">
        <f>3099533335+590008338</f>
        <v>3689541673</v>
      </c>
      <c r="H28" s="824"/>
      <c r="I28" s="713"/>
      <c r="J28" s="713"/>
    </row>
    <row r="29" spans="1:10" s="721" customFormat="1" ht="21.75" customHeight="1">
      <c r="A29" s="716"/>
      <c r="B29" s="717" t="s">
        <v>817</v>
      </c>
      <c r="C29" s="703"/>
      <c r="D29" s="703"/>
      <c r="E29" s="826"/>
      <c r="F29" s="826"/>
      <c r="G29" s="719"/>
      <c r="H29" s="826"/>
      <c r="I29" s="826"/>
      <c r="J29" s="720"/>
    </row>
    <row r="30" spans="1:10" s="721" customFormat="1" ht="21" customHeight="1" hidden="1">
      <c r="A30" s="722"/>
      <c r="B30" s="717"/>
      <c r="C30" s="703"/>
      <c r="D30" s="703"/>
      <c r="E30" s="825"/>
      <c r="F30" s="825"/>
      <c r="G30" s="825"/>
      <c r="H30" s="825"/>
      <c r="I30" s="723"/>
      <c r="J30" s="720"/>
    </row>
    <row r="31" spans="1:10" s="721" customFormat="1" ht="21" customHeight="1">
      <c r="A31" s="722"/>
      <c r="B31" s="717" t="s">
        <v>818</v>
      </c>
      <c r="C31" s="703"/>
      <c r="D31" s="703"/>
      <c r="E31" s="827">
        <v>997184406</v>
      </c>
      <c r="F31" s="827"/>
      <c r="G31" s="827">
        <v>997184406</v>
      </c>
      <c r="H31" s="827"/>
      <c r="I31" s="723"/>
      <c r="J31" s="720"/>
    </row>
    <row r="32" spans="1:10" s="721" customFormat="1" ht="21" customHeight="1">
      <c r="A32" s="722"/>
      <c r="B32" s="717" t="s">
        <v>819</v>
      </c>
      <c r="C32" s="703"/>
      <c r="D32" s="703"/>
      <c r="E32" s="827">
        <v>1071106364</v>
      </c>
      <c r="F32" s="827"/>
      <c r="G32" s="827">
        <v>1071106364</v>
      </c>
      <c r="H32" s="827"/>
      <c r="I32" s="723"/>
      <c r="J32" s="720"/>
    </row>
    <row r="33" spans="1:10" s="721" customFormat="1" ht="21" customHeight="1">
      <c r="A33" s="722"/>
      <c r="B33" s="724" t="s">
        <v>820</v>
      </c>
      <c r="C33" s="703"/>
      <c r="D33" s="703"/>
      <c r="E33" s="825">
        <v>444949545</v>
      </c>
      <c r="F33" s="825"/>
      <c r="G33" s="825">
        <v>444949545</v>
      </c>
      <c r="H33" s="825"/>
      <c r="I33" s="723"/>
      <c r="J33" s="720"/>
    </row>
    <row r="34" spans="1:10" s="721" customFormat="1" ht="21" customHeight="1">
      <c r="A34" s="722"/>
      <c r="B34" s="724" t="s">
        <v>821</v>
      </c>
      <c r="C34" s="703"/>
      <c r="D34" s="703"/>
      <c r="E34" s="825">
        <v>590008338</v>
      </c>
      <c r="F34" s="825"/>
      <c r="G34" s="825">
        <v>590008338</v>
      </c>
      <c r="H34" s="825"/>
      <c r="I34" s="723"/>
      <c r="J34" s="720"/>
    </row>
    <row r="35" spans="1:10" s="714" customFormat="1" ht="21" customHeight="1">
      <c r="A35" s="711"/>
      <c r="B35" s="715" t="s">
        <v>822</v>
      </c>
      <c r="C35" s="823"/>
      <c r="D35" s="823"/>
      <c r="E35" s="824">
        <v>1895919332</v>
      </c>
      <c r="F35" s="824"/>
      <c r="G35" s="824">
        <v>0</v>
      </c>
      <c r="H35" s="824"/>
      <c r="I35" s="725"/>
      <c r="J35" s="713"/>
    </row>
    <row r="36" spans="1:10" s="721" customFormat="1" ht="21" customHeight="1">
      <c r="A36" s="716"/>
      <c r="B36" s="703" t="s">
        <v>823</v>
      </c>
      <c r="C36" s="828"/>
      <c r="D36" s="828"/>
      <c r="E36" s="828"/>
      <c r="F36" s="828"/>
      <c r="G36" s="726"/>
      <c r="H36" s="727"/>
      <c r="I36" s="728"/>
      <c r="J36" s="720"/>
    </row>
    <row r="37" spans="1:10" s="721" customFormat="1" ht="21" customHeight="1">
      <c r="A37" s="716"/>
      <c r="B37" s="724" t="s">
        <v>824</v>
      </c>
      <c r="C37" s="718"/>
      <c r="D37" s="718"/>
      <c r="E37" s="825">
        <v>536401000</v>
      </c>
      <c r="F37" s="825"/>
      <c r="G37" s="825">
        <v>0</v>
      </c>
      <c r="H37" s="825"/>
      <c r="I37" s="728"/>
      <c r="J37" s="720"/>
    </row>
    <row r="38" spans="1:10" s="721" customFormat="1" ht="21" customHeight="1">
      <c r="A38" s="716"/>
      <c r="B38" s="724" t="s">
        <v>825</v>
      </c>
      <c r="C38" s="718"/>
      <c r="D38" s="718"/>
      <c r="E38" s="827">
        <v>1329966332</v>
      </c>
      <c r="F38" s="827"/>
      <c r="G38" s="823"/>
      <c r="H38" s="823"/>
      <c r="I38" s="728"/>
      <c r="J38" s="720"/>
    </row>
    <row r="39" spans="1:10" s="721" customFormat="1" ht="3.75" customHeight="1">
      <c r="A39" s="716"/>
      <c r="B39" s="717"/>
      <c r="C39" s="718"/>
      <c r="D39" s="718"/>
      <c r="E39" s="827"/>
      <c r="F39" s="827"/>
      <c r="G39" s="823"/>
      <c r="H39" s="823"/>
      <c r="I39" s="728"/>
      <c r="J39" s="720"/>
    </row>
    <row r="40" spans="1:10" s="721" customFormat="1" ht="0.75" customHeight="1" hidden="1">
      <c r="A40" s="716"/>
      <c r="B40" s="717"/>
      <c r="C40" s="718"/>
      <c r="D40" s="718"/>
      <c r="E40" s="827"/>
      <c r="F40" s="827"/>
      <c r="G40" s="823"/>
      <c r="H40" s="823"/>
      <c r="I40" s="728"/>
      <c r="J40" s="720"/>
    </row>
    <row r="41" spans="2:7" ht="24.75" customHeight="1">
      <c r="B41" s="829" t="s">
        <v>826</v>
      </c>
      <c r="C41" s="829"/>
      <c r="D41" s="829"/>
      <c r="E41" s="829"/>
      <c r="F41" s="829"/>
      <c r="G41" s="829"/>
    </row>
    <row r="42" ht="19.5" customHeight="1">
      <c r="B42" s="717" t="s">
        <v>827</v>
      </c>
    </row>
  </sheetData>
  <sheetProtection/>
  <mergeCells count="48">
    <mergeCell ref="E34:F34"/>
    <mergeCell ref="C26:D26"/>
    <mergeCell ref="E26:F26"/>
    <mergeCell ref="G26:H26"/>
    <mergeCell ref="G28:H28"/>
    <mergeCell ref="C27:D27"/>
    <mergeCell ref="C28:D28"/>
    <mergeCell ref="E28:F28"/>
    <mergeCell ref="E33:F33"/>
    <mergeCell ref="E29:F29"/>
    <mergeCell ref="J3:J4"/>
    <mergeCell ref="G27:H27"/>
    <mergeCell ref="E25:F25"/>
    <mergeCell ref="G25:H25"/>
    <mergeCell ref="E27:F27"/>
    <mergeCell ref="A2:I2"/>
    <mergeCell ref="B3:B4"/>
    <mergeCell ref="C3:C4"/>
    <mergeCell ref="F3:F4"/>
    <mergeCell ref="G3:G4"/>
    <mergeCell ref="H3:H4"/>
    <mergeCell ref="I3:I4"/>
    <mergeCell ref="D3:D4"/>
    <mergeCell ref="E3:E4"/>
    <mergeCell ref="E30:F30"/>
    <mergeCell ref="G33:H33"/>
    <mergeCell ref="G30:H30"/>
    <mergeCell ref="E31:F31"/>
    <mergeCell ref="G31:H31"/>
    <mergeCell ref="E32:F32"/>
    <mergeCell ref="C35:D35"/>
    <mergeCell ref="E35:F35"/>
    <mergeCell ref="C36:D36"/>
    <mergeCell ref="E36:F36"/>
    <mergeCell ref="G39:H39"/>
    <mergeCell ref="B41:G41"/>
    <mergeCell ref="E37:F37"/>
    <mergeCell ref="E38:F38"/>
    <mergeCell ref="E39:F39"/>
    <mergeCell ref="E40:F40"/>
    <mergeCell ref="K27:L27"/>
    <mergeCell ref="G40:H40"/>
    <mergeCell ref="G35:H35"/>
    <mergeCell ref="G37:H37"/>
    <mergeCell ref="G38:H38"/>
    <mergeCell ref="H29:I29"/>
    <mergeCell ref="G32:H32"/>
    <mergeCell ref="G34:H3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N69"/>
  <sheetViews>
    <sheetView zoomScalePageLayoutView="0" workbookViewId="0" topLeftCell="A1">
      <selection activeCell="A35" sqref="A35:D36"/>
    </sheetView>
  </sheetViews>
  <sheetFormatPr defaultColWidth="8.796875" defaultRowHeight="15"/>
  <cols>
    <col min="1" max="1" width="21.3984375" style="630" customWidth="1"/>
    <col min="2" max="2" width="12.59765625" style="630" customWidth="1"/>
    <col min="3" max="3" width="9.5" style="630" customWidth="1"/>
    <col min="4" max="4" width="11.5" style="699" customWidth="1"/>
    <col min="5" max="5" width="14.09765625" style="630" customWidth="1"/>
    <col min="6" max="6" width="0.4921875" style="630" hidden="1" customWidth="1"/>
    <col min="7" max="7" width="0.1015625" style="630" customWidth="1"/>
    <col min="8" max="8" width="14.09765625" style="630" customWidth="1"/>
    <col min="9" max="9" width="11.69921875" style="699" bestFit="1" customWidth="1"/>
    <col min="10" max="10" width="7.59765625" style="699" hidden="1" customWidth="1"/>
    <col min="11" max="11" width="12.3984375" style="630" customWidth="1"/>
    <col min="12" max="12" width="5.5" style="734" customWidth="1"/>
    <col min="13" max="13" width="16.69921875" style="758" customWidth="1"/>
    <col min="14" max="14" width="7" style="758" customWidth="1"/>
    <col min="15" max="15" width="11.69921875" style="758" bestFit="1" customWidth="1"/>
    <col min="16" max="16384" width="9" style="758" customWidth="1"/>
  </cols>
  <sheetData>
    <row r="1" spans="1:12" s="730" customFormat="1" ht="9.75" customHeight="1">
      <c r="A1" s="624"/>
      <c r="B1" s="623"/>
      <c r="C1" s="623"/>
      <c r="D1" s="625"/>
      <c r="E1" s="623"/>
      <c r="F1" s="623"/>
      <c r="G1" s="623"/>
      <c r="H1" s="623"/>
      <c r="I1" s="625"/>
      <c r="J1" s="625"/>
      <c r="K1" s="623"/>
      <c r="L1" s="729"/>
    </row>
    <row r="2" spans="1:12" s="630" customFormat="1" ht="31.5" customHeight="1">
      <c r="A2" s="731" t="s">
        <v>828</v>
      </c>
      <c r="B2" s="732"/>
      <c r="C2" s="732"/>
      <c r="D2" s="733"/>
      <c r="E2" s="732"/>
      <c r="F2" s="732"/>
      <c r="G2" s="732"/>
      <c r="H2" s="732"/>
      <c r="I2" s="732"/>
      <c r="J2" s="732"/>
      <c r="L2" s="734"/>
    </row>
    <row r="3" spans="1:12" s="630" customFormat="1" ht="30" customHeight="1">
      <c r="A3" s="735" t="s">
        <v>829</v>
      </c>
      <c r="B3" s="736"/>
      <c r="C3" s="736"/>
      <c r="D3" s="737"/>
      <c r="E3" s="736"/>
      <c r="F3" s="736"/>
      <c r="G3" s="736"/>
      <c r="H3" s="736"/>
      <c r="I3" s="736"/>
      <c r="J3" s="736"/>
      <c r="K3" s="632"/>
      <c r="L3" s="734"/>
    </row>
    <row r="4" spans="1:12" s="630" customFormat="1" ht="31.5" customHeight="1" thickBot="1">
      <c r="A4" s="732"/>
      <c r="B4" s="732"/>
      <c r="C4" s="732"/>
      <c r="D4" s="733"/>
      <c r="E4" s="732"/>
      <c r="F4" s="732"/>
      <c r="G4" s="732"/>
      <c r="H4" s="732"/>
      <c r="I4" s="732"/>
      <c r="J4" s="732"/>
      <c r="L4" s="734"/>
    </row>
    <row r="5" spans="1:12" s="630" customFormat="1" ht="27.75" customHeight="1" thickTop="1">
      <c r="A5" s="840"/>
      <c r="B5" s="830" t="s">
        <v>830</v>
      </c>
      <c r="C5" s="830" t="s">
        <v>831</v>
      </c>
      <c r="D5" s="830" t="s">
        <v>832</v>
      </c>
      <c r="E5" s="830" t="s">
        <v>833</v>
      </c>
      <c r="F5" s="830" t="s">
        <v>834</v>
      </c>
      <c r="G5" s="830" t="s">
        <v>835</v>
      </c>
      <c r="H5" s="830" t="s">
        <v>836</v>
      </c>
      <c r="I5" s="830" t="s">
        <v>837</v>
      </c>
      <c r="J5" s="830" t="s">
        <v>838</v>
      </c>
      <c r="K5" s="835" t="s">
        <v>771</v>
      </c>
      <c r="L5" s="631"/>
    </row>
    <row r="6" spans="1:12" s="630" customFormat="1" ht="27.75" customHeight="1">
      <c r="A6" s="841"/>
      <c r="B6" s="832"/>
      <c r="C6" s="832"/>
      <c r="D6" s="895"/>
      <c r="E6" s="832"/>
      <c r="F6" s="832"/>
      <c r="G6" s="832"/>
      <c r="H6" s="832"/>
      <c r="I6" s="832"/>
      <c r="J6" s="832"/>
      <c r="K6" s="836"/>
      <c r="L6" s="631"/>
    </row>
    <row r="7" spans="1:14" s="630" customFormat="1" ht="24" customHeight="1">
      <c r="A7" s="738" t="s">
        <v>839</v>
      </c>
      <c r="B7" s="739">
        <v>91000000000</v>
      </c>
      <c r="C7" s="739">
        <v>0</v>
      </c>
      <c r="D7" s="740"/>
      <c r="E7" s="739">
        <v>110498848429</v>
      </c>
      <c r="F7" s="739">
        <v>0</v>
      </c>
      <c r="G7" s="739">
        <v>0</v>
      </c>
      <c r="H7" s="739">
        <v>5279878485</v>
      </c>
      <c r="I7" s="739">
        <v>18221820256</v>
      </c>
      <c r="J7" s="739">
        <v>0</v>
      </c>
      <c r="K7" s="741">
        <v>225000547170</v>
      </c>
      <c r="L7" s="631"/>
      <c r="M7" s="630">
        <f>+'[3]Mau 22sau KT'!K7</f>
        <v>225000547170</v>
      </c>
      <c r="N7" s="630">
        <f>+M7-K7</f>
        <v>0</v>
      </c>
    </row>
    <row r="8" spans="1:12" s="705" customFormat="1" ht="21" customHeight="1">
      <c r="A8" s="563" t="s">
        <v>840</v>
      </c>
      <c r="B8" s="742">
        <v>45497380000</v>
      </c>
      <c r="C8" s="742"/>
      <c r="D8" s="743"/>
      <c r="E8" s="742"/>
      <c r="F8" s="742"/>
      <c r="G8" s="742"/>
      <c r="H8" s="742"/>
      <c r="I8" s="743"/>
      <c r="J8" s="743"/>
      <c r="K8" s="744">
        <v>45497380000</v>
      </c>
      <c r="L8" s="678"/>
    </row>
    <row r="9" spans="1:12" s="705" customFormat="1" ht="21" customHeight="1">
      <c r="A9" s="563" t="s">
        <v>841</v>
      </c>
      <c r="B9" s="742"/>
      <c r="C9" s="742"/>
      <c r="D9" s="743"/>
      <c r="E9" s="743">
        <v>941245094</v>
      </c>
      <c r="F9" s="742"/>
      <c r="G9" s="742"/>
      <c r="H9" s="743">
        <v>941245094</v>
      </c>
      <c r="I9" s="743"/>
      <c r="J9" s="743"/>
      <c r="K9" s="745">
        <v>1882490188</v>
      </c>
      <c r="L9" s="678"/>
    </row>
    <row r="10" spans="1:12" s="747" customFormat="1" ht="21" customHeight="1">
      <c r="A10" s="563" t="s">
        <v>842</v>
      </c>
      <c r="B10" s="743"/>
      <c r="C10" s="743"/>
      <c r="D10" s="743"/>
      <c r="E10" s="743">
        <v>7480412563</v>
      </c>
      <c r="F10" s="743"/>
      <c r="G10" s="743"/>
      <c r="H10" s="743"/>
      <c r="I10" s="743"/>
      <c r="J10" s="743"/>
      <c r="K10" s="745">
        <v>7480412563</v>
      </c>
      <c r="L10" s="746"/>
    </row>
    <row r="11" spans="1:12" s="747" customFormat="1" ht="21" customHeight="1">
      <c r="A11" s="563" t="s">
        <v>843</v>
      </c>
      <c r="B11" s="743"/>
      <c r="C11" s="743"/>
      <c r="D11" s="743"/>
      <c r="E11" s="743">
        <v>45497380000</v>
      </c>
      <c r="F11" s="743"/>
      <c r="G11" s="743"/>
      <c r="H11" s="743"/>
      <c r="I11" s="743"/>
      <c r="J11" s="743"/>
      <c r="K11" s="745">
        <v>45497380000</v>
      </c>
      <c r="L11" s="746"/>
    </row>
    <row r="12" spans="1:12" s="747" customFormat="1" ht="21" customHeight="1">
      <c r="A12" s="563" t="s">
        <v>844</v>
      </c>
      <c r="B12" s="743"/>
      <c r="C12" s="748"/>
      <c r="D12" s="743"/>
      <c r="E12" s="743"/>
      <c r="F12" s="743"/>
      <c r="G12" s="743"/>
      <c r="H12" s="743"/>
      <c r="I12" s="743"/>
      <c r="J12" s="743"/>
      <c r="K12" s="744">
        <v>0</v>
      </c>
      <c r="L12" s="746"/>
    </row>
    <row r="13" spans="1:12" s="747" customFormat="1" ht="21" customHeight="1">
      <c r="A13" s="563" t="s">
        <v>845</v>
      </c>
      <c r="B13" s="743"/>
      <c r="C13" s="748">
        <v>46818182</v>
      </c>
      <c r="D13" s="743"/>
      <c r="E13" s="743"/>
      <c r="F13" s="743"/>
      <c r="G13" s="743"/>
      <c r="H13" s="743"/>
      <c r="I13" s="743">
        <v>7480412563</v>
      </c>
      <c r="J13" s="743"/>
      <c r="K13" s="745">
        <v>7527230745</v>
      </c>
      <c r="L13" s="746"/>
    </row>
    <row r="14" spans="1:14" s="632" customFormat="1" ht="24" customHeight="1">
      <c r="A14" s="738" t="s">
        <v>846</v>
      </c>
      <c r="B14" s="749">
        <v>136497380000</v>
      </c>
      <c r="C14" s="749">
        <v>-46818182</v>
      </c>
      <c r="D14" s="749"/>
      <c r="E14" s="749">
        <v>73423126086</v>
      </c>
      <c r="F14" s="749">
        <v>0</v>
      </c>
      <c r="G14" s="749">
        <v>0</v>
      </c>
      <c r="H14" s="749">
        <v>6221123579</v>
      </c>
      <c r="I14" s="749">
        <v>10741407693</v>
      </c>
      <c r="J14" s="739">
        <v>0</v>
      </c>
      <c r="K14" s="750">
        <v>226836219176</v>
      </c>
      <c r="L14" s="751"/>
      <c r="M14" s="630">
        <f>+'[3]Mau 22sau KT'!K14</f>
        <v>226836219176</v>
      </c>
      <c r="N14" s="630">
        <f>+M14-K14</f>
        <v>0</v>
      </c>
    </row>
    <row r="15" spans="1:12" s="632" customFormat="1" ht="24" customHeight="1">
      <c r="A15" s="563" t="s">
        <v>847</v>
      </c>
      <c r="B15" s="742"/>
      <c r="C15" s="742"/>
      <c r="D15" s="743"/>
      <c r="E15" s="742"/>
      <c r="F15" s="742"/>
      <c r="G15" s="742"/>
      <c r="H15" s="742"/>
      <c r="I15" s="743"/>
      <c r="J15" s="743"/>
      <c r="K15" s="744">
        <v>0</v>
      </c>
      <c r="L15" s="751"/>
    </row>
    <row r="16" spans="1:12" s="632" customFormat="1" ht="24" customHeight="1">
      <c r="A16" s="563" t="s">
        <v>848</v>
      </c>
      <c r="B16" s="742"/>
      <c r="C16" s="742"/>
      <c r="D16" s="752">
        <v>11069163866</v>
      </c>
      <c r="E16" s="743"/>
      <c r="F16" s="743"/>
      <c r="G16" s="743"/>
      <c r="H16" s="743"/>
      <c r="I16" s="743"/>
      <c r="J16" s="743"/>
      <c r="K16" s="745">
        <v>11069163866</v>
      </c>
      <c r="L16" s="751"/>
    </row>
    <row r="17" spans="1:12" s="630" customFormat="1" ht="21" customHeight="1">
      <c r="A17" s="566" t="s">
        <v>842</v>
      </c>
      <c r="B17" s="743"/>
      <c r="C17" s="748"/>
      <c r="D17" s="743"/>
      <c r="E17" s="743"/>
      <c r="F17" s="743"/>
      <c r="G17" s="743"/>
      <c r="H17" s="743"/>
      <c r="I17" s="743"/>
      <c r="J17" s="743"/>
      <c r="K17" s="744">
        <v>0</v>
      </c>
      <c r="L17" s="631"/>
    </row>
    <row r="18" spans="1:12" s="630" customFormat="1" ht="21" customHeight="1">
      <c r="A18" s="566" t="s">
        <v>849</v>
      </c>
      <c r="B18" s="743"/>
      <c r="C18" s="743"/>
      <c r="D18" s="743"/>
      <c r="E18" s="743"/>
      <c r="F18" s="743"/>
      <c r="G18" s="743"/>
      <c r="H18" s="743"/>
      <c r="I18" s="743"/>
      <c r="J18" s="743"/>
      <c r="K18" s="744">
        <v>0</v>
      </c>
      <c r="L18" s="631"/>
    </row>
    <row r="19" spans="1:12" s="630" customFormat="1" ht="21" customHeight="1">
      <c r="A19" s="566" t="s">
        <v>850</v>
      </c>
      <c r="B19" s="743"/>
      <c r="C19" s="743"/>
      <c r="D19" s="743"/>
      <c r="E19" s="743"/>
      <c r="F19" s="743"/>
      <c r="G19" s="743"/>
      <c r="H19" s="743"/>
      <c r="I19" s="743"/>
      <c r="J19" s="743"/>
      <c r="K19" s="744">
        <v>0</v>
      </c>
      <c r="L19" s="631"/>
    </row>
    <row r="20" spans="1:12" s="630" customFormat="1" ht="24" customHeight="1">
      <c r="A20" s="566" t="s">
        <v>845</v>
      </c>
      <c r="B20" s="743"/>
      <c r="C20" s="748"/>
      <c r="D20" s="743"/>
      <c r="E20" s="743"/>
      <c r="F20" s="743"/>
      <c r="G20" s="743"/>
      <c r="H20" s="743"/>
      <c r="I20" s="743"/>
      <c r="J20" s="743"/>
      <c r="K20" s="744">
        <v>0</v>
      </c>
      <c r="L20" s="631"/>
    </row>
    <row r="21" spans="1:14" s="754" customFormat="1" ht="24" customHeight="1">
      <c r="A21" s="738" t="s">
        <v>851</v>
      </c>
      <c r="B21" s="749">
        <v>136497380000</v>
      </c>
      <c r="C21" s="749">
        <v>-46818182</v>
      </c>
      <c r="D21" s="753">
        <v>11069163866</v>
      </c>
      <c r="E21" s="749">
        <v>73423126086</v>
      </c>
      <c r="F21" s="749">
        <v>0</v>
      </c>
      <c r="G21" s="749">
        <v>0</v>
      </c>
      <c r="H21" s="749">
        <v>6221123579</v>
      </c>
      <c r="I21" s="749">
        <v>10741407693</v>
      </c>
      <c r="J21" s="749">
        <v>0</v>
      </c>
      <c r="K21" s="750">
        <v>237905383042</v>
      </c>
      <c r="L21" s="642"/>
      <c r="M21" s="630">
        <f>+'[3]Mau 22sau KT'!K21</f>
        <v>237799827463</v>
      </c>
      <c r="N21" s="630">
        <f>+M21-K21</f>
        <v>-105555579</v>
      </c>
    </row>
    <row r="22" spans="1:12" s="630" customFormat="1" ht="21" customHeight="1" thickBot="1">
      <c r="A22" s="694"/>
      <c r="B22" s="695"/>
      <c r="C22" s="695"/>
      <c r="D22" s="755"/>
      <c r="E22" s="695"/>
      <c r="F22" s="695"/>
      <c r="G22" s="695"/>
      <c r="H22" s="695"/>
      <c r="I22" s="756"/>
      <c r="J22" s="756"/>
      <c r="K22" s="698"/>
      <c r="L22" s="631"/>
    </row>
    <row r="23" ht="16.5" thickTop="1">
      <c r="M23" s="757"/>
    </row>
    <row r="24" spans="1:12" s="630" customFormat="1" ht="20.25" customHeight="1">
      <c r="A24" s="735" t="s">
        <v>852</v>
      </c>
      <c r="B24" s="736"/>
      <c r="C24" s="736"/>
      <c r="D24" s="737"/>
      <c r="E24" s="898" t="s">
        <v>617</v>
      </c>
      <c r="F24" s="898"/>
      <c r="G24" s="898" t="s">
        <v>618</v>
      </c>
      <c r="H24" s="898"/>
      <c r="I24" s="736"/>
      <c r="J24" s="736"/>
      <c r="K24" s="632"/>
      <c r="L24" s="734"/>
    </row>
    <row r="25" spans="1:8" ht="20.25" customHeight="1">
      <c r="A25" s="759" t="s">
        <v>853</v>
      </c>
      <c r="B25" s="760"/>
      <c r="E25" s="897">
        <f>B21*51%</f>
        <v>69613663800</v>
      </c>
      <c r="F25" s="897"/>
      <c r="G25" s="897">
        <v>69613663800</v>
      </c>
      <c r="H25" s="897"/>
    </row>
    <row r="26" spans="1:11" ht="20.25" customHeight="1">
      <c r="A26" s="878" t="s">
        <v>854</v>
      </c>
      <c r="B26" s="878"/>
      <c r="E26" s="897">
        <f>+B21-E25</f>
        <v>66883716200</v>
      </c>
      <c r="F26" s="897"/>
      <c r="G26" s="897">
        <v>66883716200</v>
      </c>
      <c r="H26" s="897"/>
      <c r="I26" s="896"/>
      <c r="J26" s="896"/>
      <c r="K26" s="896"/>
    </row>
    <row r="27" spans="1:11" ht="20.25" customHeight="1">
      <c r="A27" s="759" t="s">
        <v>855</v>
      </c>
      <c r="B27" s="760"/>
      <c r="E27" s="848"/>
      <c r="F27" s="848"/>
      <c r="G27" s="897"/>
      <c r="H27" s="897"/>
      <c r="I27" s="838"/>
      <c r="J27" s="838"/>
      <c r="K27" s="838"/>
    </row>
    <row r="28" spans="1:13" ht="20.25" customHeight="1">
      <c r="A28" s="759" t="s">
        <v>856</v>
      </c>
      <c r="B28" s="760"/>
      <c r="E28" s="848"/>
      <c r="F28" s="848"/>
      <c r="G28" s="848"/>
      <c r="H28" s="848"/>
      <c r="I28" s="864"/>
      <c r="J28" s="864"/>
      <c r="K28" s="864"/>
      <c r="M28" s="757"/>
    </row>
    <row r="29" spans="1:14" ht="20.25" customHeight="1">
      <c r="A29" s="704" t="s">
        <v>857</v>
      </c>
      <c r="E29" s="865">
        <f>SUM(E25:F28)</f>
        <v>136497380000</v>
      </c>
      <c r="F29" s="865"/>
      <c r="G29" s="865">
        <f>SUM(G25:H28)</f>
        <v>136497380000</v>
      </c>
      <c r="H29" s="865"/>
      <c r="I29" s="866"/>
      <c r="J29" s="866"/>
      <c r="K29" s="762"/>
      <c r="M29" s="630" t="e">
        <f>+'[3]Mau 22sau KT'!K29</f>
        <v>#REF!</v>
      </c>
      <c r="N29" s="630" t="e">
        <f>+M29-K29</f>
        <v>#REF!</v>
      </c>
    </row>
    <row r="30" spans="1:13" ht="20.25" customHeight="1">
      <c r="A30" s="704"/>
      <c r="E30" s="761"/>
      <c r="F30" s="761"/>
      <c r="G30" s="761"/>
      <c r="H30" s="761"/>
      <c r="I30" s="866"/>
      <c r="J30" s="866"/>
      <c r="K30" s="762"/>
      <c r="M30" s="757"/>
    </row>
    <row r="31" spans="1:13" ht="20.25" customHeight="1">
      <c r="A31" s="704"/>
      <c r="E31" s="761"/>
      <c r="F31" s="761"/>
      <c r="G31" s="761"/>
      <c r="H31" s="761"/>
      <c r="I31" s="762"/>
      <c r="J31" s="762"/>
      <c r="K31" s="762"/>
      <c r="M31" s="757"/>
    </row>
    <row r="32" spans="1:13" ht="20.25" customHeight="1">
      <c r="A32" s="704"/>
      <c r="E32" s="761"/>
      <c r="F32" s="761"/>
      <c r="G32" s="761"/>
      <c r="H32" s="761"/>
      <c r="I32" s="762"/>
      <c r="J32" s="762"/>
      <c r="K32" s="762"/>
      <c r="M32" s="757"/>
    </row>
    <row r="33" spans="1:13" ht="20.25" customHeight="1">
      <c r="A33" s="704"/>
      <c r="E33" s="761"/>
      <c r="F33" s="761"/>
      <c r="G33" s="761"/>
      <c r="H33" s="761"/>
      <c r="I33" s="762"/>
      <c r="J33" s="762"/>
      <c r="K33" s="762"/>
      <c r="M33" s="757"/>
    </row>
    <row r="34" spans="1:13" ht="20.25" customHeight="1">
      <c r="A34" s="704"/>
      <c r="E34" s="761"/>
      <c r="F34" s="761"/>
      <c r="G34" s="761"/>
      <c r="H34" s="761"/>
      <c r="I34" s="762"/>
      <c r="J34" s="762"/>
      <c r="K34" s="762"/>
      <c r="M34" s="757"/>
    </row>
    <row r="35" spans="1:11" ht="21.75" customHeight="1">
      <c r="A35" s="867" t="s">
        <v>858</v>
      </c>
      <c r="B35" s="868"/>
      <c r="C35" s="868"/>
      <c r="D35" s="869"/>
      <c r="E35" s="873" t="s">
        <v>701</v>
      </c>
      <c r="F35" s="874"/>
      <c r="G35" s="873" t="s">
        <v>702</v>
      </c>
      <c r="H35" s="874"/>
      <c r="I35" s="877"/>
      <c r="J35" s="877"/>
      <c r="K35" s="877"/>
    </row>
    <row r="36" spans="1:8" ht="15" customHeight="1">
      <c r="A36" s="870"/>
      <c r="B36" s="871"/>
      <c r="C36" s="871"/>
      <c r="D36" s="872"/>
      <c r="E36" s="875"/>
      <c r="F36" s="876"/>
      <c r="G36" s="875"/>
      <c r="H36" s="876"/>
    </row>
    <row r="37" spans="1:8" ht="21.75" customHeight="1">
      <c r="A37" s="861" t="s">
        <v>859</v>
      </c>
      <c r="B37" s="862"/>
      <c r="C37" s="862"/>
      <c r="D37" s="863"/>
      <c r="E37" s="894">
        <v>136497380000</v>
      </c>
      <c r="F37" s="894"/>
      <c r="G37" s="894">
        <v>136497380000</v>
      </c>
      <c r="H37" s="894"/>
    </row>
    <row r="38" spans="1:8" ht="21.75" customHeight="1">
      <c r="A38" s="858" t="s">
        <v>860</v>
      </c>
      <c r="B38" s="859"/>
      <c r="C38" s="859"/>
      <c r="D38" s="860"/>
      <c r="E38" s="883"/>
      <c r="F38" s="883"/>
      <c r="G38" s="883"/>
      <c r="H38" s="883"/>
    </row>
    <row r="39" spans="1:8" ht="21.75" customHeight="1">
      <c r="A39" s="858" t="s">
        <v>861</v>
      </c>
      <c r="B39" s="859"/>
      <c r="C39" s="859"/>
      <c r="D39" s="860"/>
      <c r="E39" s="883"/>
      <c r="F39" s="883"/>
      <c r="G39" s="883"/>
      <c r="H39" s="883"/>
    </row>
    <row r="40" spans="1:8" ht="21.75" customHeight="1">
      <c r="A40" s="858" t="s">
        <v>862</v>
      </c>
      <c r="B40" s="859"/>
      <c r="C40" s="859"/>
      <c r="D40" s="860"/>
      <c r="E40" s="883"/>
      <c r="F40" s="883"/>
      <c r="G40" s="883"/>
      <c r="H40" s="883"/>
    </row>
    <row r="41" spans="1:8" ht="21.75" customHeight="1">
      <c r="A41" s="858" t="s">
        <v>863</v>
      </c>
      <c r="B41" s="859"/>
      <c r="C41" s="859"/>
      <c r="D41" s="860"/>
      <c r="E41" s="883"/>
      <c r="F41" s="883"/>
      <c r="G41" s="883"/>
      <c r="H41" s="883"/>
    </row>
    <row r="42" spans="1:8" ht="21.75" customHeight="1">
      <c r="A42" s="858" t="s">
        <v>864</v>
      </c>
      <c r="B42" s="859"/>
      <c r="C42" s="859"/>
      <c r="D42" s="860"/>
      <c r="E42" s="883"/>
      <c r="F42" s="883"/>
      <c r="G42" s="883">
        <v>13649738000</v>
      </c>
      <c r="H42" s="883"/>
    </row>
    <row r="43" spans="1:8" ht="21.75" customHeight="1">
      <c r="A43" s="845" t="s">
        <v>865</v>
      </c>
      <c r="B43" s="846"/>
      <c r="C43" s="846"/>
      <c r="D43" s="847"/>
      <c r="E43" s="891"/>
      <c r="F43" s="891"/>
      <c r="G43" s="891"/>
      <c r="H43" s="891"/>
    </row>
    <row r="44" spans="1:8" ht="21.75" customHeight="1">
      <c r="A44" s="845" t="s">
        <v>866</v>
      </c>
      <c r="B44" s="846"/>
      <c r="C44" s="846"/>
      <c r="D44" s="847"/>
      <c r="E44" s="891"/>
      <c r="F44" s="891"/>
      <c r="G44" s="891"/>
      <c r="H44" s="891"/>
    </row>
    <row r="45" spans="1:8" ht="21.75" customHeight="1">
      <c r="A45" s="858" t="s">
        <v>867</v>
      </c>
      <c r="B45" s="859"/>
      <c r="C45" s="859"/>
      <c r="D45" s="860"/>
      <c r="E45" s="883"/>
      <c r="F45" s="883"/>
      <c r="G45" s="883">
        <v>13649738000</v>
      </c>
      <c r="H45" s="883"/>
    </row>
    <row r="46" spans="1:8" ht="21.75" customHeight="1">
      <c r="A46" s="858" t="s">
        <v>868</v>
      </c>
      <c r="B46" s="859"/>
      <c r="C46" s="859"/>
      <c r="D46" s="860"/>
      <c r="E46" s="892"/>
      <c r="F46" s="892"/>
      <c r="G46" s="891"/>
      <c r="H46" s="891"/>
    </row>
    <row r="47" spans="1:8" ht="21.75" customHeight="1">
      <c r="A47" s="845" t="s">
        <v>869</v>
      </c>
      <c r="B47" s="846"/>
      <c r="C47" s="846"/>
      <c r="D47" s="847"/>
      <c r="E47" s="892"/>
      <c r="F47" s="892"/>
      <c r="G47" s="891"/>
      <c r="H47" s="891"/>
    </row>
    <row r="48" spans="1:8" ht="21.75" customHeight="1">
      <c r="A48" s="845" t="s">
        <v>870</v>
      </c>
      <c r="B48" s="846"/>
      <c r="C48" s="846"/>
      <c r="D48" s="847"/>
      <c r="E48" s="893" t="s">
        <v>617</v>
      </c>
      <c r="F48" s="893"/>
      <c r="G48" s="893" t="s">
        <v>618</v>
      </c>
      <c r="H48" s="893"/>
    </row>
    <row r="49" spans="1:14" ht="21.75" customHeight="1">
      <c r="A49" s="845" t="s">
        <v>871</v>
      </c>
      <c r="B49" s="846"/>
      <c r="C49" s="846"/>
      <c r="D49" s="847"/>
      <c r="E49" s="883">
        <v>13649738</v>
      </c>
      <c r="F49" s="883"/>
      <c r="G49" s="883">
        <v>13649738</v>
      </c>
      <c r="H49" s="883"/>
      <c r="M49" s="630" t="e">
        <f>+'[3]Mau 22sau KT'!K49</f>
        <v>#REF!</v>
      </c>
      <c r="N49" s="630" t="e">
        <f>+M49-K49</f>
        <v>#REF!</v>
      </c>
    </row>
    <row r="50" spans="1:14" ht="21.75" customHeight="1">
      <c r="A50" s="845" t="s">
        <v>872</v>
      </c>
      <c r="B50" s="846"/>
      <c r="C50" s="846"/>
      <c r="D50" s="847"/>
      <c r="E50" s="883">
        <v>13649738</v>
      </c>
      <c r="F50" s="883"/>
      <c r="G50" s="883">
        <v>13649738</v>
      </c>
      <c r="H50" s="883"/>
      <c r="M50" s="630" t="e">
        <f>+'[3]Mau 22sau KT'!K50</f>
        <v>#REF!</v>
      </c>
      <c r="N50" s="630" t="e">
        <f>+M50-K50</f>
        <v>#REF!</v>
      </c>
    </row>
    <row r="51" spans="1:14" s="766" customFormat="1" ht="21.75" customHeight="1">
      <c r="A51" s="858" t="s">
        <v>873</v>
      </c>
      <c r="B51" s="859"/>
      <c r="C51" s="859"/>
      <c r="D51" s="860"/>
      <c r="E51" s="882">
        <v>6961366.38</v>
      </c>
      <c r="F51" s="882"/>
      <c r="G51" s="882">
        <v>6961366</v>
      </c>
      <c r="H51" s="882"/>
      <c r="I51" s="763"/>
      <c r="J51" s="763"/>
      <c r="K51" s="764"/>
      <c r="L51" s="765"/>
      <c r="M51" s="630" t="e">
        <f>+'[3]Mau 22sau KT'!K51</f>
        <v>#REF!</v>
      </c>
      <c r="N51" s="630" t="e">
        <f>+M51-K51</f>
        <v>#REF!</v>
      </c>
    </row>
    <row r="52" spans="1:14" s="766" customFormat="1" ht="21.75" customHeight="1">
      <c r="A52" s="858" t="s">
        <v>873</v>
      </c>
      <c r="B52" s="859"/>
      <c r="C52" s="859"/>
      <c r="D52" s="860"/>
      <c r="E52" s="882">
        <v>6688371.62</v>
      </c>
      <c r="F52" s="882"/>
      <c r="G52" s="882">
        <v>6688372</v>
      </c>
      <c r="H52" s="882"/>
      <c r="I52" s="763"/>
      <c r="J52" s="763"/>
      <c r="K52" s="764"/>
      <c r="L52" s="765"/>
      <c r="M52" s="630" t="e">
        <f>+'[3]Mau 22sau KT'!K52</f>
        <v>#REF!</v>
      </c>
      <c r="N52" s="630" t="e">
        <f>+M52-K52</f>
        <v>#REF!</v>
      </c>
    </row>
    <row r="53" spans="1:13" ht="21.75" customHeight="1">
      <c r="A53" s="845" t="s">
        <v>874</v>
      </c>
      <c r="B53" s="846"/>
      <c r="C53" s="846"/>
      <c r="D53" s="847"/>
      <c r="E53" s="885"/>
      <c r="F53" s="886"/>
      <c r="G53" s="889"/>
      <c r="H53" s="890"/>
      <c r="M53" s="767"/>
    </row>
    <row r="54" spans="1:12" s="766" customFormat="1" ht="21.75" customHeight="1">
      <c r="A54" s="858" t="s">
        <v>873</v>
      </c>
      <c r="B54" s="859"/>
      <c r="C54" s="859"/>
      <c r="D54" s="860"/>
      <c r="E54" s="887"/>
      <c r="F54" s="887"/>
      <c r="G54" s="888"/>
      <c r="H54" s="888"/>
      <c r="I54" s="763"/>
      <c r="J54" s="763"/>
      <c r="K54" s="764"/>
      <c r="L54" s="765"/>
    </row>
    <row r="55" spans="1:12" s="766" customFormat="1" ht="21.75" customHeight="1">
      <c r="A55" s="858" t="s">
        <v>873</v>
      </c>
      <c r="B55" s="859"/>
      <c r="C55" s="859"/>
      <c r="D55" s="860"/>
      <c r="E55" s="887"/>
      <c r="F55" s="887"/>
      <c r="G55" s="888"/>
      <c r="H55" s="888"/>
      <c r="I55" s="763"/>
      <c r="J55" s="763"/>
      <c r="K55" s="764"/>
      <c r="L55" s="765"/>
    </row>
    <row r="56" spans="1:14" ht="21.75" customHeight="1">
      <c r="A56" s="845" t="s">
        <v>875</v>
      </c>
      <c r="B56" s="846"/>
      <c r="C56" s="846"/>
      <c r="D56" s="847"/>
      <c r="E56" s="883">
        <v>13649738</v>
      </c>
      <c r="F56" s="883"/>
      <c r="G56" s="883">
        <v>13649738</v>
      </c>
      <c r="H56" s="883"/>
      <c r="M56" s="630" t="e">
        <f>+'[3]Mau 22sau KT'!K56</f>
        <v>#REF!</v>
      </c>
      <c r="N56" s="630" t="e">
        <f aca="true" t="shared" si="0" ref="N56:N62">+M56-K56</f>
        <v>#REF!</v>
      </c>
    </row>
    <row r="57" spans="1:14" s="766" customFormat="1" ht="21.75" customHeight="1">
      <c r="A57" s="858" t="s">
        <v>873</v>
      </c>
      <c r="B57" s="859"/>
      <c r="C57" s="859"/>
      <c r="D57" s="860"/>
      <c r="E57" s="882">
        <v>6961366.38</v>
      </c>
      <c r="F57" s="882"/>
      <c r="G57" s="882">
        <v>6961366</v>
      </c>
      <c r="H57" s="882"/>
      <c r="I57" s="763"/>
      <c r="J57" s="763"/>
      <c r="K57" s="764"/>
      <c r="L57" s="765"/>
      <c r="M57" s="630" t="e">
        <f>+'[3]Mau 22sau KT'!K57</f>
        <v>#REF!</v>
      </c>
      <c r="N57" s="630" t="e">
        <f t="shared" si="0"/>
        <v>#REF!</v>
      </c>
    </row>
    <row r="58" spans="1:14" s="766" customFormat="1" ht="21.75" customHeight="1">
      <c r="A58" s="858" t="s">
        <v>873</v>
      </c>
      <c r="B58" s="859"/>
      <c r="C58" s="859"/>
      <c r="D58" s="860"/>
      <c r="E58" s="882">
        <v>6688371.62</v>
      </c>
      <c r="F58" s="882"/>
      <c r="G58" s="882">
        <v>6688372</v>
      </c>
      <c r="H58" s="882"/>
      <c r="I58" s="763"/>
      <c r="J58" s="763"/>
      <c r="K58" s="764"/>
      <c r="L58" s="765"/>
      <c r="M58" s="630" t="e">
        <f>+'[3]Mau 22sau KT'!K58</f>
        <v>#REF!</v>
      </c>
      <c r="N58" s="630" t="e">
        <f t="shared" si="0"/>
        <v>#REF!</v>
      </c>
    </row>
    <row r="59" spans="1:14" ht="21.75" customHeight="1">
      <c r="A59" s="845" t="s">
        <v>876</v>
      </c>
      <c r="B59" s="846"/>
      <c r="C59" s="846"/>
      <c r="D59" s="847"/>
      <c r="E59" s="883">
        <v>10000</v>
      </c>
      <c r="F59" s="883"/>
      <c r="G59" s="883">
        <v>10000</v>
      </c>
      <c r="H59" s="883"/>
      <c r="M59" s="630" t="e">
        <f>+'[3]Mau 22sau KT'!K59</f>
        <v>#REF!</v>
      </c>
      <c r="N59" s="630" t="e">
        <f t="shared" si="0"/>
        <v>#REF!</v>
      </c>
    </row>
    <row r="60" spans="1:14" ht="21.75" customHeight="1">
      <c r="A60" s="845" t="s">
        <v>877</v>
      </c>
      <c r="B60" s="846"/>
      <c r="C60" s="846"/>
      <c r="D60" s="847"/>
      <c r="E60" s="884"/>
      <c r="F60" s="884"/>
      <c r="G60" s="884"/>
      <c r="H60" s="884"/>
      <c r="M60" s="630" t="e">
        <f>+'[3]Mau 22sau KT'!K60</f>
        <v>#REF!</v>
      </c>
      <c r="N60" s="630" t="e">
        <f t="shared" si="0"/>
        <v>#REF!</v>
      </c>
    </row>
    <row r="61" spans="1:14" ht="21.75" customHeight="1">
      <c r="A61" s="845" t="s">
        <v>878</v>
      </c>
      <c r="B61" s="846"/>
      <c r="C61" s="846"/>
      <c r="D61" s="847"/>
      <c r="E61" s="883">
        <v>10741407693</v>
      </c>
      <c r="F61" s="883"/>
      <c r="G61" s="883">
        <v>10741407693</v>
      </c>
      <c r="H61" s="883"/>
      <c r="M61" s="630" t="e">
        <f>+'[3]Mau 22sau KT'!K61</f>
        <v>#REF!</v>
      </c>
      <c r="N61" s="630" t="e">
        <f t="shared" si="0"/>
        <v>#REF!</v>
      </c>
    </row>
    <row r="62" spans="1:14" ht="21.75" customHeight="1">
      <c r="A62" s="845" t="s">
        <v>879</v>
      </c>
      <c r="B62" s="846"/>
      <c r="C62" s="846"/>
      <c r="D62" s="847"/>
      <c r="E62" s="883">
        <v>6221123579</v>
      </c>
      <c r="F62" s="883"/>
      <c r="G62" s="880">
        <v>6221123579</v>
      </c>
      <c r="H62" s="881"/>
      <c r="M62" s="630" t="e">
        <f>+'[3]Mau 22sau KT'!K62</f>
        <v>#REF!</v>
      </c>
      <c r="N62" s="630" t="e">
        <f t="shared" si="0"/>
        <v>#REF!</v>
      </c>
    </row>
    <row r="63" spans="1:13" ht="21.75" customHeight="1">
      <c r="A63" s="845" t="s">
        <v>880</v>
      </c>
      <c r="B63" s="846"/>
      <c r="C63" s="846"/>
      <c r="D63" s="847"/>
      <c r="E63" s="880"/>
      <c r="F63" s="881"/>
      <c r="G63" s="880"/>
      <c r="H63" s="881"/>
      <c r="K63" s="848"/>
      <c r="L63" s="848"/>
      <c r="M63" s="699"/>
    </row>
    <row r="64" spans="1:13" ht="21.75" customHeight="1">
      <c r="A64" s="845" t="s">
        <v>881</v>
      </c>
      <c r="B64" s="846"/>
      <c r="C64" s="846"/>
      <c r="D64" s="847"/>
      <c r="E64" s="880"/>
      <c r="F64" s="881"/>
      <c r="G64" s="879"/>
      <c r="H64" s="879"/>
      <c r="K64" s="848"/>
      <c r="L64" s="848"/>
      <c r="M64" s="767"/>
    </row>
    <row r="65" spans="1:8" ht="21.75" customHeight="1">
      <c r="A65" s="849" t="s">
        <v>882</v>
      </c>
      <c r="B65" s="850"/>
      <c r="C65" s="850"/>
      <c r="D65" s="851"/>
      <c r="E65" s="880"/>
      <c r="F65" s="881"/>
      <c r="G65" s="879"/>
      <c r="H65" s="879"/>
    </row>
    <row r="66" spans="1:8" ht="21.75" customHeight="1">
      <c r="A66" s="852"/>
      <c r="B66" s="853"/>
      <c r="C66" s="853"/>
      <c r="D66" s="854"/>
      <c r="E66" s="880"/>
      <c r="F66" s="881"/>
      <c r="G66" s="879"/>
      <c r="H66" s="879"/>
    </row>
    <row r="67" spans="1:8" ht="21.75" customHeight="1">
      <c r="A67" s="845" t="s">
        <v>38</v>
      </c>
      <c r="B67" s="846"/>
      <c r="C67" s="846"/>
      <c r="D67" s="847"/>
      <c r="E67" s="880"/>
      <c r="F67" s="881"/>
      <c r="G67" s="879"/>
      <c r="H67" s="879"/>
    </row>
    <row r="68" spans="1:8" ht="21.75" customHeight="1">
      <c r="A68" s="845" t="s">
        <v>38</v>
      </c>
      <c r="B68" s="846"/>
      <c r="C68" s="846"/>
      <c r="D68" s="847"/>
      <c r="E68" s="880"/>
      <c r="F68" s="881"/>
      <c r="G68" s="879"/>
      <c r="H68" s="879"/>
    </row>
    <row r="69" spans="1:8" ht="21.75" customHeight="1">
      <c r="A69" s="845" t="s">
        <v>38</v>
      </c>
      <c r="B69" s="846"/>
      <c r="C69" s="846"/>
      <c r="D69" s="847"/>
      <c r="E69" s="855"/>
      <c r="F69" s="856"/>
      <c r="G69" s="857"/>
      <c r="H69" s="857"/>
    </row>
    <row r="70" ht="21.75" customHeight="1"/>
    <row r="71" ht="21.75" customHeight="1"/>
  </sheetData>
  <sheetProtection/>
  <mergeCells count="133">
    <mergeCell ref="I27:K27"/>
    <mergeCell ref="G26:H26"/>
    <mergeCell ref="G25:H25"/>
    <mergeCell ref="G24:H24"/>
    <mergeCell ref="E5:E6"/>
    <mergeCell ref="F5:F6"/>
    <mergeCell ref="E26:F26"/>
    <mergeCell ref="E27:F27"/>
    <mergeCell ref="E24:F24"/>
    <mergeCell ref="E25:F25"/>
    <mergeCell ref="E37:F37"/>
    <mergeCell ref="G37:H37"/>
    <mergeCell ref="E38:F38"/>
    <mergeCell ref="G38:H38"/>
    <mergeCell ref="A5:A6"/>
    <mergeCell ref="B5:B6"/>
    <mergeCell ref="C5:C6"/>
    <mergeCell ref="D5:D6"/>
    <mergeCell ref="G27:H27"/>
    <mergeCell ref="E28:F28"/>
    <mergeCell ref="E39:F39"/>
    <mergeCell ref="G39:H39"/>
    <mergeCell ref="E48:F48"/>
    <mergeCell ref="G48:H48"/>
    <mergeCell ref="E41:F41"/>
    <mergeCell ref="G41:H41"/>
    <mergeCell ref="E42:F42"/>
    <mergeCell ref="G42:H42"/>
    <mergeCell ref="E43:F43"/>
    <mergeCell ref="G43:H43"/>
    <mergeCell ref="E44:F44"/>
    <mergeCell ref="G44:H44"/>
    <mergeCell ref="E40:F40"/>
    <mergeCell ref="G40:H40"/>
    <mergeCell ref="E47:F47"/>
    <mergeCell ref="G47:H47"/>
    <mergeCell ref="E45:F45"/>
    <mergeCell ref="G45:H45"/>
    <mergeCell ref="E46:F46"/>
    <mergeCell ref="G46:H46"/>
    <mergeCell ref="G51:H51"/>
    <mergeCell ref="E52:F52"/>
    <mergeCell ref="G52:H52"/>
    <mergeCell ref="G49:H49"/>
    <mergeCell ref="E50:F50"/>
    <mergeCell ref="G50:H50"/>
    <mergeCell ref="G55:H55"/>
    <mergeCell ref="E56:F56"/>
    <mergeCell ref="G56:H56"/>
    <mergeCell ref="G53:H53"/>
    <mergeCell ref="E54:F54"/>
    <mergeCell ref="G54:H54"/>
    <mergeCell ref="E57:F57"/>
    <mergeCell ref="E53:F53"/>
    <mergeCell ref="E49:F49"/>
    <mergeCell ref="E62:F62"/>
    <mergeCell ref="E59:F59"/>
    <mergeCell ref="E60:F60"/>
    <mergeCell ref="E58:F58"/>
    <mergeCell ref="E55:F55"/>
    <mergeCell ref="E51:F51"/>
    <mergeCell ref="E61:F61"/>
    <mergeCell ref="E66:F66"/>
    <mergeCell ref="E67:F67"/>
    <mergeCell ref="E68:F68"/>
    <mergeCell ref="G57:H57"/>
    <mergeCell ref="G58:H58"/>
    <mergeCell ref="K63:L63"/>
    <mergeCell ref="G61:H61"/>
    <mergeCell ref="G62:H62"/>
    <mergeCell ref="G59:H59"/>
    <mergeCell ref="G60:H60"/>
    <mergeCell ref="A55:D55"/>
    <mergeCell ref="A56:D56"/>
    <mergeCell ref="A57:D57"/>
    <mergeCell ref="G64:H64"/>
    <mergeCell ref="G65:H65"/>
    <mergeCell ref="G66:H66"/>
    <mergeCell ref="E64:F64"/>
    <mergeCell ref="E65:F65"/>
    <mergeCell ref="E63:F63"/>
    <mergeCell ref="G63:H63"/>
    <mergeCell ref="G5:G6"/>
    <mergeCell ref="H5:H6"/>
    <mergeCell ref="I5:I6"/>
    <mergeCell ref="J5:J6"/>
    <mergeCell ref="K5:K6"/>
    <mergeCell ref="A26:B26"/>
    <mergeCell ref="I26:K26"/>
    <mergeCell ref="I28:K28"/>
    <mergeCell ref="E29:F29"/>
    <mergeCell ref="G29:H29"/>
    <mergeCell ref="I30:J30"/>
    <mergeCell ref="A35:D36"/>
    <mergeCell ref="E35:F36"/>
    <mergeCell ref="G35:H36"/>
    <mergeCell ref="I35:K35"/>
    <mergeCell ref="I29:J29"/>
    <mergeCell ref="G28:H28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8:D58"/>
    <mergeCell ref="A59:D59"/>
    <mergeCell ref="A60:D60"/>
    <mergeCell ref="A61:D61"/>
    <mergeCell ref="A62:D62"/>
    <mergeCell ref="A63:D63"/>
    <mergeCell ref="A64:D64"/>
    <mergeCell ref="K64:L64"/>
    <mergeCell ref="A65:D66"/>
    <mergeCell ref="A67:D67"/>
    <mergeCell ref="A68:D68"/>
    <mergeCell ref="A69:D69"/>
    <mergeCell ref="E69:F69"/>
    <mergeCell ref="G69:H69"/>
    <mergeCell ref="G67:H67"/>
    <mergeCell ref="G68:H6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2" customWidth="1"/>
    <col min="2" max="2" width="1.1015625" style="12" customWidth="1"/>
    <col min="3" max="3" width="28.09765625" style="12" customWidth="1"/>
    <col min="4" max="16384" width="8" style="12" customWidth="1"/>
  </cols>
  <sheetData>
    <row r="1" spans="1:3" ht="15">
      <c r="A1" s="13"/>
      <c r="C1" s="13"/>
    </row>
    <row r="2" ht="15.75" thickBot="1">
      <c r="A2" s="13"/>
    </row>
    <row r="3" spans="1:3" ht="15.75" thickBot="1">
      <c r="A3" s="13"/>
      <c r="C3" s="13"/>
    </row>
    <row r="4" spans="1:3" ht="15">
      <c r="A4" s="13"/>
      <c r="C4" s="13"/>
    </row>
    <row r="5" ht="15">
      <c r="C5" s="13"/>
    </row>
    <row r="6" ht="15.75" thickBot="1">
      <c r="C6" s="13"/>
    </row>
    <row r="7" spans="1:3" ht="15">
      <c r="A7" s="13"/>
      <c r="C7" s="13"/>
    </row>
    <row r="8" spans="1:3" ht="15">
      <c r="A8" s="13"/>
      <c r="C8" s="13"/>
    </row>
    <row r="9" spans="1:3" ht="15">
      <c r="A9" s="13"/>
      <c r="C9" s="13"/>
    </row>
    <row r="10" spans="1:3" ht="15">
      <c r="A10" s="13"/>
      <c r="C10" s="13"/>
    </row>
    <row r="11" spans="1:3" ht="15.75" thickBot="1">
      <c r="A11" s="13"/>
      <c r="C11" s="13"/>
    </row>
    <row r="12" ht="15">
      <c r="C12" s="13"/>
    </row>
    <row r="13" ht="15.75" thickBot="1">
      <c r="C13" s="13"/>
    </row>
    <row r="14" spans="1:3" ht="15.75" thickBot="1">
      <c r="A14" s="13"/>
      <c r="C14" s="13"/>
    </row>
    <row r="15" ht="15">
      <c r="A15" s="13"/>
    </row>
    <row r="16" ht="15.75" thickBot="1">
      <c r="A16" s="13"/>
    </row>
    <row r="17" spans="1:3" ht="15.75" thickBot="1">
      <c r="A17" s="13"/>
      <c r="C17" s="13"/>
    </row>
    <row r="18" ht="15">
      <c r="C18" s="13"/>
    </row>
    <row r="19" ht="15">
      <c r="C19" s="13"/>
    </row>
    <row r="20" spans="1:3" ht="15">
      <c r="A20" s="13"/>
      <c r="C20" s="13"/>
    </row>
    <row r="21" spans="1:3" ht="15">
      <c r="A21" s="13"/>
      <c r="C21" s="13"/>
    </row>
    <row r="22" spans="1:3" ht="15">
      <c r="A22" s="13"/>
      <c r="C22" s="13"/>
    </row>
    <row r="23" spans="1:3" ht="15">
      <c r="A23" s="13"/>
      <c r="C23" s="13"/>
    </row>
    <row r="24" ht="15">
      <c r="A24" s="13"/>
    </row>
    <row r="25" ht="15">
      <c r="A25" s="13"/>
    </row>
    <row r="26" spans="1:3" ht="15.75" thickBot="1">
      <c r="A26" s="13"/>
      <c r="C26" s="13"/>
    </row>
    <row r="27" spans="1:3" ht="15">
      <c r="A27" s="13"/>
      <c r="C27" s="13"/>
    </row>
    <row r="28" spans="1:3" ht="15">
      <c r="A28" s="13"/>
      <c r="C28" s="13"/>
    </row>
    <row r="29" spans="1:3" ht="15">
      <c r="A29" s="13"/>
      <c r="C29" s="13"/>
    </row>
    <row r="30" spans="1:3" ht="15">
      <c r="A30" s="13"/>
      <c r="C30" s="13"/>
    </row>
    <row r="31" spans="1:3" ht="15">
      <c r="A31" s="13"/>
      <c r="C31" s="13"/>
    </row>
    <row r="32" spans="1:3" ht="15">
      <c r="A32" s="13"/>
      <c r="C32" s="13"/>
    </row>
    <row r="33" spans="1:3" ht="15">
      <c r="A33" s="13"/>
      <c r="C33" s="13"/>
    </row>
    <row r="34" spans="1:3" ht="15">
      <c r="A34" s="13"/>
      <c r="C34" s="13"/>
    </row>
    <row r="35" spans="1:3" ht="15">
      <c r="A35" s="13"/>
      <c r="C35" s="13"/>
    </row>
    <row r="36" spans="1:3" ht="15">
      <c r="A36" s="13"/>
      <c r="C36" s="13"/>
    </row>
    <row r="37" ht="15">
      <c r="A37" s="13"/>
    </row>
    <row r="38" ht="15">
      <c r="A38" s="13"/>
    </row>
    <row r="39" spans="1:3" ht="15">
      <c r="A39" s="13"/>
      <c r="C39" s="13"/>
    </row>
    <row r="40" spans="1:3" ht="15">
      <c r="A40" s="13"/>
      <c r="C40" s="13"/>
    </row>
    <row r="41" spans="1:3" ht="15">
      <c r="A41" s="13"/>
      <c r="C41" s="1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Phung Van Tuyen</cp:lastModifiedBy>
  <cp:lastPrinted>2013-04-19T06:56:12Z</cp:lastPrinted>
  <dcterms:created xsi:type="dcterms:W3CDTF">1999-03-29T22:44:06Z</dcterms:created>
  <dcterms:modified xsi:type="dcterms:W3CDTF">2013-07-18T08:59:56Z</dcterms:modified>
  <cp:category/>
  <cp:version/>
  <cp:contentType/>
  <cp:contentStatus/>
</cp:coreProperties>
</file>